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sv.city.uda.nara.jp\財政課\●●地方財政状況調査（決算統計）●●\R05地方財政状況調査（決算統計）\36　（0313〆）令和5年度財政状況資料集について\05県修正回答\"/>
    </mc:Choice>
  </mc:AlternateContent>
  <bookViews>
    <workbookView xWindow="0" yWindow="0" windowWidth="28800" windowHeight="14115" firstSheet="3" activeTab="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8"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<sst xmlns="http://schemas.openxmlformats.org/spreadsheetml/2006/main" count="1100" uniqueCount="574">
  <si>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</si>
  <si>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</si>
  <si>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</si>
  <si>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</si>
  <si>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</si>
  <si>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</si>
  <si>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</si>
  <si>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</si>
  <si>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</si>
  <si>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</si>
  <si>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</si>
  <si>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</si>
  <si>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</si>
  <si>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</si>
  <si>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</si>
  <si>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</si>
  <si>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</si>
  <si>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</si>
  <si>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</si>
  <si>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</si>
  <si>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</si>
  <si>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</si>
  <si>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</si>
  <si>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</si>
  <si>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</si>
  <si>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</si>
  <si>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</si>
  <si>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</si>
  <si>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</si>
  <si>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</si>
  <si>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</si>
  <si>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</si>
  <si>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</si>
  <si>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</si>
  <si>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</si>
  <si>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</si>
  <si>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</si>
  <si>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</si>
  <si>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</si>
  <si>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</si>
  <si>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</si>
  <si>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</si>
  <si>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</si>
  <si>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</si>
  <si>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</si>
  <si>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</si>
  <si>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</si>
  <si>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</si>
  <si>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</si>
  <si>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</si>
  <si>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</si>
  <si>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</si>
  <si>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</si>
  <si>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</si>
  <si>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</si>
  <si>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</si>
  <si>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</si>
  <si>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</si>
  <si>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</si>
  <si>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</si>
  <si>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</si>
  <si>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</si>
  <si>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</si>
  <si>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</si>
  <si>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</si>
  <si>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</si>
  <si>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</si>
  <si>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</si>
  <si>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</si>
  <si>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</si>
  <si>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</si>
  <si>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</si>
  <si>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</si>
  <si>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</si>
  <si>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</si>
  <si>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</si>
  <si>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</si>
  <si>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</si>
  <si>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</si>
  <si>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</si>
  <si>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</si>
  <si>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</si>
  <si>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</si>
  <si>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</si>
  <si>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</si>
  <si>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</si>
  <si>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</si>
  <si>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</si>
  <si>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</si>
  <si>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</si>
  <si>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</si>
  <si>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</si>
  <si>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</si>
  <si>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</si>
  <si>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宇陀市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</si>
  <si>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</si>
  <si>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</si>
  <si>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</si>
  <si>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</si>
  <si>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</si>
  <si>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</si>
  <si>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</si>
  <si>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</si>
  <si>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</si>
  <si>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</si>
  <si>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</si>
  <si>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</si>
  <si>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</si>
  <si>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</si>
  <si>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</si>
  <si>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</si>
  <si>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</si>
  <si>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</si>
  <si>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</si>
  <si>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</si>
  <si>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</si>
  <si>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</si>
  <si>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</si>
  <si>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</si>
  <si>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</si>
  <si>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</si>
  <si>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</si>
  <si>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</si>
  <si>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</si>
  <si>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</si>
  <si>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</si>
  <si>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</si>
  <si>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</si>
  <si>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</si>
  <si>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</si>
  <si>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</si>
  <si>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</si>
  <si>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</si>
  <si>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</si>
  <si>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</si>
  <si>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</si>
  <si>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</si>
  <si>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</si>
  <si>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</si>
  <si>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</si>
  <si>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</si>
  <si>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</si>
  <si>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</si>
  <si>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介護老人保健施設事業特別会計</t>
    <phoneticPr fontId="5"/>
  </si>
  <si>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</si>
  <si>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</si>
  <si>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</si>
  <si>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</si>
  <si>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</si>
  <si>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</si>
  <si>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</si>
  <si>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</si>
  <si>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</si>
  <si>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</si>
  <si>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</si>
  <si>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</si>
  <si>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</si>
  <si>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</si>
  <si>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</si>
  <si>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</si>
  <si>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</si>
  <si>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</si>
  <si>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</si>
  <si>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</si>
  <si>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</si>
  <si>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</si>
  <si>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</si>
  <si>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</si>
  <si>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</si>
  <si>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</si>
  <si>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</si>
  <si>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</si>
  <si>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</si>
  <si>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</si>
  <si>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</si>
  <si>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</si>
  <si>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</si>
  <si>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</si>
  <si>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</si>
  <si>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</si>
  <si>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</si>
  <si>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</si>
  <si>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</si>
  <si>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</si>
  <si>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</si>
  <si>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</si>
  <si>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</si>
  <si>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</si>
  <si>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</si>
  <si>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</si>
  <si>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</si>
  <si>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</si>
  <si>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</si>
  <si>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</si>
  <si>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</si>
  <si>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</si>
  <si>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</si>
  <si>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</si>
  <si>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</si>
  <si>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</si>
  <si>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</si>
  <si>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</si>
  <si>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</si>
  <si>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</si>
  <si>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奈良県宇陀市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</si>
  <si>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</si>
  <si>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</si>
  <si>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</si>
  <si>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</si>
  <si>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</si>
  <si>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</si>
  <si>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</si>
  <si>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</si>
  <si>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</si>
  <si>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</si>
  <si>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</si>
  <si>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</si>
  <si>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</si>
  <si>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</si>
  <si>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</si>
  <si>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</si>
  <si>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</si>
  <si>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</si>
  <si>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</si>
  <si>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</si>
  <si>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</si>
  <si>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</si>
  <si>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</si>
  <si>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</si>
  <si>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</si>
  <si>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</si>
  <si>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</si>
  <si>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</si>
  <si>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</si>
  <si>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</si>
  <si>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</si>
  <si>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</si>
  <si>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</si>
  <si>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</si>
  <si>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</si>
  <si>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</si>
  <si>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</si>
  <si>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</si>
  <si>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</si>
  <si>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</si>
  <si>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</si>
  <si>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</si>
  <si>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</si>
  <si>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</si>
  <si>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</si>
  <si>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</si>
  <si>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</si>
  <si>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</si>
  <si>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</si>
  <si>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</si>
  <si>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</si>
  <si>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</si>
  <si>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</si>
  <si>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</si>
  <si>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</si>
  <si>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</si>
  <si>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</si>
  <si>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</si>
  <si>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</si>
  <si>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</si>
  <si>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</si>
  <si>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</si>
  <si>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</si>
  <si>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</si>
  <si>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</si>
  <si>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</si>
  <si>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</si>
  <si>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</si>
  <si>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</si>
  <si>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</si>
  <si>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</si>
  <si>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</si>
  <si>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</si>
  <si>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</si>
  <si>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</si>
  <si>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</si>
  <si>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</si>
  <si>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</si>
  <si>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</si>
  <si>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</si>
  <si>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</si>
  <si>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</si>
  <si>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</si>
  <si>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</si>
  <si>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</si>
  <si>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</si>
  <si>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</si>
  <si>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</si>
  <si>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</si>
  <si>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</si>
  <si>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</si>
  <si>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</si>
  <si>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</si>
  <si>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</si>
  <si>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</si>
  <si>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</si>
  <si>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</si>
  <si>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</si>
  <si>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</si>
  <si>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</si>
  <si>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</si>
  <si>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</si>
  <si>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</si>
  <si>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</si>
  <si>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</si>
  <si>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</si>
  <si>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</si>
  <si>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</si>
  <si>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</si>
  <si>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</si>
  <si>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</si>
  <si>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</si>
  <si>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</si>
  <si>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</si>
  <si>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</si>
  <si>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</si>
  <si>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</si>
  <si>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</si>
  <si>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</si>
  <si>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</si>
  <si>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</si>
  <si>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</si>
  <si>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</si>
  <si>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</si>
  <si>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</si>
  <si>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</si>
  <si>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</si>
  <si>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</si>
  <si>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</si>
  <si>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</si>
  <si>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</si>
  <si>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</si>
  <si>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</si>
  <si>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</si>
  <si>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</si>
  <si>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</si>
  <si>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</si>
  <si>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</si>
  <si>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</si>
  <si>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</si>
  <si>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</si>
  <si>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</si>
  <si>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</si>
  <si>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</si>
  <si>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</si>
  <si>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</si>
  <si>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</si>
  <si>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</si>
  <si>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</si>
  <si>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</si>
  <si>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奈良県宇陀市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</si>
  <si>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</si>
  <si>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</si>
  <si>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</si>
  <si>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</si>
  <si>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</si>
  <si>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</si>
  <si>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</si>
  <si>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</si>
  <si>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</si>
  <si>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</si>
  <si>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</si>
  <si>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</si>
  <si>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</si>
  <si>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</si>
  <si>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</si>
  <si>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</si>
  <si>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</si>
  <si>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</si>
  <si>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</si>
  <si>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</si>
  <si>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</si>
  <si>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霊苑事業特別会計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</si>
  <si>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</si>
  <si>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</si>
  <si>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</si>
  <si>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</si>
  <si>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</si>
  <si>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</si>
  <si>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</si>
  <si>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</si>
  <si>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</si>
  <si>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</si>
  <si>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</si>
  <si>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</si>
  <si>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</si>
  <si>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</si>
  <si>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</si>
  <si>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</si>
  <si>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保養センター事業特別会計</t>
    <phoneticPr fontId="5"/>
  </si>
  <si>
    <t>法適用企業</t>
    <phoneticPr fontId="5"/>
  </si>
  <si>
    <t>病院事業特別会計</t>
    <phoneticPr fontId="5"/>
  </si>
  <si>
    <t>水道事業特別会計</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</si>
  <si>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</si>
  <si>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</si>
  <si>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</si>
  <si>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</si>
  <si>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</si>
  <si>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</si>
  <si>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</si>
  <si>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</si>
  <si>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</si>
  <si>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</si>
  <si>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</si>
  <si>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</si>
  <si>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</si>
  <si>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</si>
  <si>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</si>
  <si>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</si>
  <si>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</si>
  <si>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</si>
  <si>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</si>
  <si>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</si>
  <si>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</si>
  <si>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</si>
  <si>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</si>
  <si>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</si>
  <si>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</si>
  <si>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</si>
  <si>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</si>
  <si>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</si>
  <si>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</si>
  <si>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</si>
  <si>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</si>
  <si>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</si>
  <si>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</si>
  <si>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</si>
  <si>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</si>
  <si>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</si>
  <si>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</si>
  <si>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</si>
  <si>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</si>
  <si>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</si>
  <si>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</si>
  <si>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</si>
  <si>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</si>
  <si>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</si>
  <si>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</si>
  <si>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</si>
  <si>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</si>
  <si>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</si>
  <si>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</si>
  <si>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</si>
  <si>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</si>
  <si>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</si>
  <si>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</si>
  <si>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</si>
  <si>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</si>
  <si>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</si>
  <si>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</si>
  <si>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</si>
  <si>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</si>
  <si>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</si>
  <si>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</si>
  <si>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</si>
  <si>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</si>
  <si>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</si>
  <si>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</si>
  <si>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</si>
  <si>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</si>
  <si>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</si>
  <si>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</si>
  <si>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</si>
  <si>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</si>
  <si>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</si>
  <si>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</si>
  <si>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</si>
  <si>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</si>
  <si>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</si>
  <si>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</si>
  <si>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</si>
  <si>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</si>
  <si>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</si>
  <si>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</si>
  <si>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</si>
  <si>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</si>
  <si>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</si>
  <si>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</si>
  <si>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</si>
  <si>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</si>
  <si>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</si>
  <si>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</si>
  <si>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</si>
  <si>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</si>
  <si>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</si>
  <si>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</si>
  <si>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</si>
  <si>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</si>
  <si>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</si>
  <si>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</si>
  <si>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</si>
  <si>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</si>
  <si>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</si>
  <si>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</si>
  <si>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</si>
  <si>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</si>
  <si>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</si>
  <si>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</si>
  <si>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</si>
  <si>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</si>
  <si>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</si>
  <si>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</si>
  <si>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</si>
  <si>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</si>
  <si>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</si>
  <si>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</si>
  <si>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</si>
  <si>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</si>
  <si>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</si>
  <si>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</si>
  <si>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</si>
  <si>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</si>
  <si>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</si>
  <si>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</si>
  <si>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</si>
  <si>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</si>
  <si>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</si>
  <si>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</si>
  <si>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</si>
  <si>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</si>
  <si>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</si>
  <si>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</si>
  <si>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</si>
  <si>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</si>
  <si>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</si>
  <si>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</si>
  <si>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</si>
  <si>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</si>
  <si>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</si>
  <si>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2.15</t>
  </si>
  <si>
    <t>▲ 1.33</t>
  </si>
  <si>
    <t>▲ 0.49</t>
  </si>
  <si>
    <t>住宅新築資金等貸付事業特別会計</t>
  </si>
  <si>
    <t>▲ 2.56</t>
  </si>
  <si>
    <t>▲ 2.43</t>
  </si>
  <si>
    <t>▲ 2.22</t>
  </si>
  <si>
    <t>▲ 2.09</t>
  </si>
  <si>
    <t>介護老人保健施設事業特別会計</t>
  </si>
  <si>
    <t>▲ 0.54</t>
  </si>
  <si>
    <t>病院事業特別会計</t>
  </si>
  <si>
    <t>水道事業特別会計</t>
  </si>
  <si>
    <t>一般会計</t>
  </si>
  <si>
    <t>介護保険事業特別会計</t>
  </si>
  <si>
    <t>下水道事業特別会計</t>
  </si>
  <si>
    <t>保養センター事業特別会計</t>
  </si>
  <si>
    <t>その他会計（赤字）</t>
  </si>
  <si>
    <t>その他会計（黒字）</t>
  </si>
  <si>
    <t>R01</t>
    <phoneticPr fontId="5"/>
  </si>
  <si>
    <t>R02</t>
    <phoneticPr fontId="5"/>
  </si>
  <si>
    <t>R03</t>
    <phoneticPr fontId="5"/>
  </si>
  <si>
    <t>R04</t>
    <phoneticPr fontId="5"/>
  </si>
  <si>
    <t>R05</t>
    <phoneticPr fontId="5"/>
  </si>
  <si>
    <t>-</t>
    <phoneticPr fontId="2"/>
  </si>
  <si>
    <t>宇陀衛生一部事務組合</t>
    <rPh sb="0" eb="2">
      <t>ウダ</t>
    </rPh>
    <rPh sb="2" eb="4">
      <t>エイセイ</t>
    </rPh>
    <rPh sb="4" eb="6">
      <t>イチブ</t>
    </rPh>
    <rPh sb="6" eb="8">
      <t>ジム</t>
    </rPh>
    <rPh sb="8" eb="10">
      <t>クミアイ</t>
    </rPh>
    <phoneticPr fontId="2"/>
  </si>
  <si>
    <t>奈良県市町村総合事務組合</t>
    <rPh sb="0" eb="3">
      <t>ナラケン</t>
    </rPh>
    <rPh sb="3" eb="6">
      <t>シチョウソン</t>
    </rPh>
    <rPh sb="6" eb="8">
      <t>ソウゴウ</t>
    </rPh>
    <rPh sb="8" eb="10">
      <t>ジム</t>
    </rPh>
    <rPh sb="10" eb="12">
      <t>クミアイ</t>
    </rPh>
    <phoneticPr fontId="2"/>
  </si>
  <si>
    <t>東宇陀環境衛生組合</t>
    <rPh sb="0" eb="1">
      <t>ヒガシ</t>
    </rPh>
    <rPh sb="1" eb="3">
      <t>ウダ</t>
    </rPh>
    <rPh sb="3" eb="5">
      <t>カンキョウ</t>
    </rPh>
    <rPh sb="5" eb="7">
      <t>エイセイ</t>
    </rPh>
    <rPh sb="7" eb="9">
      <t>クミアイ</t>
    </rPh>
    <phoneticPr fontId="2"/>
  </si>
  <si>
    <t>奈良広域水質検査センター組合</t>
    <rPh sb="0" eb="2">
      <t>ナラ</t>
    </rPh>
    <rPh sb="2" eb="4">
      <t>コウイキ</t>
    </rPh>
    <rPh sb="4" eb="6">
      <t>スイシツ</t>
    </rPh>
    <rPh sb="6" eb="8">
      <t>ケンサ</t>
    </rPh>
    <rPh sb="12" eb="14">
      <t>クミアイ</t>
    </rPh>
    <phoneticPr fontId="2"/>
  </si>
  <si>
    <t>桜井宇陀広域連合</t>
    <rPh sb="0" eb="2">
      <t>サクライ</t>
    </rPh>
    <rPh sb="2" eb="4">
      <t>ウダ</t>
    </rPh>
    <rPh sb="4" eb="6">
      <t>コウイキ</t>
    </rPh>
    <rPh sb="6" eb="8">
      <t>レンゴウ</t>
    </rPh>
    <phoneticPr fontId="2"/>
  </si>
  <si>
    <t>奈良県住宅新築資金等貸付回収管理組合</t>
    <rPh sb="0" eb="2">
      <t>ナラ</t>
    </rPh>
    <rPh sb="2" eb="3">
      <t>ケン</t>
    </rPh>
    <rPh sb="3" eb="5">
      <t>ジュウタク</t>
    </rPh>
    <rPh sb="5" eb="7">
      <t>シンチク</t>
    </rPh>
    <rPh sb="7" eb="9">
      <t>シキン</t>
    </rPh>
    <rPh sb="9" eb="10">
      <t>トウ</t>
    </rPh>
    <rPh sb="10" eb="12">
      <t>カシツケ</t>
    </rPh>
    <rPh sb="12" eb="14">
      <t>カイシュウ</t>
    </rPh>
    <rPh sb="14" eb="16">
      <t>カンリ</t>
    </rPh>
    <rPh sb="16" eb="18">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</si>
  <si>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</si>
  <si>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</si>
  <si>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宇陀市土地開発公社</t>
    <rPh sb="0" eb="3">
      <t>ウダシ</t>
    </rPh>
    <rPh sb="3" eb="5">
      <t>トチ</t>
    </rPh>
    <rPh sb="5" eb="7">
      <t>カイハツ</t>
    </rPh>
    <rPh sb="7" eb="9">
      <t>コウシャ</t>
    </rPh>
    <phoneticPr fontId="2"/>
  </si>
  <si>
    <t>-</t>
    <phoneticPr fontId="2"/>
  </si>
  <si>
    <t>地域づくり推進基金</t>
    <rPh sb="0" eb="2">
      <t>チイキ</t>
    </rPh>
    <rPh sb="5" eb="7">
      <t>スイシン</t>
    </rPh>
    <rPh sb="7" eb="9">
      <t>キキン</t>
    </rPh>
    <phoneticPr fontId="5"/>
  </si>
  <si>
    <t>ふるさと応援基金</t>
    <rPh sb="4" eb="6">
      <t>オウエン</t>
    </rPh>
    <rPh sb="6" eb="8">
      <t>キキン</t>
    </rPh>
    <phoneticPr fontId="2"/>
  </si>
  <si>
    <t>森林環境整備促進基金</t>
    <rPh sb="0" eb="2">
      <t>シンリン</t>
    </rPh>
    <rPh sb="2" eb="4">
      <t>カンキョウ</t>
    </rPh>
    <rPh sb="4" eb="6">
      <t>セイビ</t>
    </rPh>
    <rPh sb="6" eb="8">
      <t>ソクシン</t>
    </rPh>
    <rPh sb="8" eb="10">
      <t>キキン</t>
    </rPh>
    <phoneticPr fontId="2"/>
  </si>
  <si>
    <t>福祉活動基金</t>
    <rPh sb="0" eb="2">
      <t>フクシ</t>
    </rPh>
    <rPh sb="2" eb="4">
      <t>カツドウ</t>
    </rPh>
    <rPh sb="4" eb="6">
      <t>キキン</t>
    </rPh>
    <phoneticPr fontId="2"/>
  </si>
  <si>
    <t>農業支援基金</t>
    <rPh sb="0" eb="2">
      <t>ノウギョウ</t>
    </rPh>
    <rPh sb="2" eb="4">
      <t>シエン</t>
    </rPh>
    <rPh sb="4" eb="6">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</si>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</sst>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35EE-4542-9174-D9D95C17581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56429</c:v>
                </c:pt>
                <c:pt idx="1">
                  <c:v>79343</c:v>
                </c:pt>
                <c:pt idx="2">
                  <c:v>50131</c:v>
                </c:pt>
                <c:pt idx="3">
                  <c:v>61450</c:v>
                </c:pt>
                <c:pt idx="4">
                  <c:v>94279</c:v>
                </c:pt>
              </c:numCache>
            </c:numRef>
          </c:val>
          <c:smooth val="0"/>
          <c:extLst>
            <c:ext xmlns:c16="http://schemas.microsoft.com/office/drawing/2014/chart" uri="{C3380CC4-5D6E-409C-BE32-E72D297353CC}">
              <c16:uniqueId val="{00000001-35EE-4542-9174-D9D95C17581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1.64</c:v>
                </c:pt>
                <c:pt idx="1">
                  <c:v>1.17</c:v>
                </c:pt>
                <c:pt idx="2">
                  <c:v>3.4</c:v>
                </c:pt>
                <c:pt idx="3">
                  <c:v>4.2</c:v>
                </c:pt>
                <c:pt idx="4">
                  <c:v>3.6</c:v>
                </c:pt>
              </c:numCache>
            </c:numRef>
          </c:val>
          <c:extLst>
            <c:ext xmlns:c16="http://schemas.microsoft.com/office/drawing/2014/chart" uri="{C3380CC4-5D6E-409C-BE32-E72D297353CC}">
              <c16:uniqueId val="{00000000-CBE7-4F54-A16D-CAA76F6E8EA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16.29</c:v>
                </c:pt>
                <c:pt idx="1">
                  <c:v>15.09</c:v>
                </c:pt>
                <c:pt idx="2">
                  <c:v>17.5</c:v>
                </c:pt>
                <c:pt idx="3">
                  <c:v>18.34</c:v>
                </c:pt>
                <c:pt idx="4">
                  <c:v>18.39</c:v>
                </c:pt>
              </c:numCache>
            </c:numRef>
          </c:val>
          <c:extLst>
            <c:ext xmlns:c16="http://schemas.microsoft.com/office/drawing/2014/chart" uri="{C3380CC4-5D6E-409C-BE32-E72D297353CC}">
              <c16:uniqueId val="{00000001-CBE7-4F54-A16D-CAA76F6E8EA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-2.15</c:v>
                </c:pt>
                <c:pt idx="1">
                  <c:v>-1.33</c:v>
                </c:pt>
                <c:pt idx="2">
                  <c:v>5.26</c:v>
                </c:pt>
                <c:pt idx="3">
                  <c:v>0.7</c:v>
                </c:pt>
                <c:pt idx="4">
                  <c:v>-0.49</c:v>
                </c:pt>
              </c:numCache>
            </c:numRef>
          </c:val>
          <c:smooth val="0"/>
          <c:extLst>
            <c:ext xmlns:c16="http://schemas.microsoft.com/office/drawing/2014/chart" uri="{C3380CC4-5D6E-409C-BE32-E72D297353CC}">
              <c16:uniqueId val="{00000002-CBE7-4F54-A16D-CAA76F6E8EA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0.94</c:v>
                </c:pt>
                <c:pt idx="2">
                  <c:v>#N/A</c:v>
                </c:pt>
                <c:pt idx="3">
                  <c:v>0.27</c:v>
                </c:pt>
                <c:pt idx="4">
                  <c:v>#N/A</c:v>
                </c:pt>
                <c:pt idx="5">
                  <c:v>0.68</c:v>
                </c:pt>
                <c:pt idx="6">
                  <c:v>#N/A</c:v>
                </c:pt>
                <c:pt idx="7">
                  <c:v>0.18</c:v>
                </c:pt>
                <c:pt idx="8">
                  <c:v>#N/A</c:v>
                </c:pt>
                <c:pt idx="9">
                  <c:v>0.1</c:v>
                </c:pt>
              </c:numCache>
            </c:numRef>
          </c:val>
          <c:extLst>
            <c:ext xmlns:c16="http://schemas.microsoft.com/office/drawing/2014/chart" uri="{C3380CC4-5D6E-409C-BE32-E72D297353CC}">
              <c16:uniqueId val="{00000000-8CC8-4785-8A64-F2D580710E4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CC8-4785-8A64-F2D580710E44}"/>
            </c:ext>
          </c:extLst>
        </c:ser>
        <c:ser>
          <c:idx val="2"/>
          <c:order val="2"/>
          <c:tx>
            <c:strRef>
              <c:f>データシート!$A$29</c:f>
              <c:strCache>
                <c:ptCount val="1"/>
                <c:pt idx="0">
                  <c:v>保養センター事業特別会計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0.27</c:v>
                </c:pt>
              </c:numCache>
            </c:numRef>
          </c:val>
          <c:extLst>
            <c:ext xmlns:c16="http://schemas.microsoft.com/office/drawing/2014/chart" uri="{C3380CC4-5D6E-409C-BE32-E72D297353CC}">
              <c16:uniqueId val="{00000002-8CC8-4785-8A64-F2D580710E44}"/>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0.06</c:v>
                </c:pt>
                <c:pt idx="2">
                  <c:v>#N/A</c:v>
                </c:pt>
                <c:pt idx="3">
                  <c:v>0.41</c:v>
                </c:pt>
                <c:pt idx="4">
                  <c:v>#N/A</c:v>
                </c:pt>
                <c:pt idx="5">
                  <c:v>0.55000000000000004</c:v>
                </c:pt>
                <c:pt idx="6">
                  <c:v>#N/A</c:v>
                </c:pt>
                <c:pt idx="7">
                  <c:v>0.48</c:v>
                </c:pt>
                <c:pt idx="8">
                  <c:v>#N/A</c:v>
                </c:pt>
                <c:pt idx="9">
                  <c:v>0.6</c:v>
                </c:pt>
              </c:numCache>
            </c:numRef>
          </c:val>
          <c:extLst>
            <c:ext xmlns:c16="http://schemas.microsoft.com/office/drawing/2014/chart" uri="{C3380CC4-5D6E-409C-BE32-E72D297353CC}">
              <c16:uniqueId val="{00000003-8CC8-4785-8A64-F2D580710E44}"/>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1.01</c:v>
                </c:pt>
                <c:pt idx="2">
                  <c:v>#N/A</c:v>
                </c:pt>
                <c:pt idx="3">
                  <c:v>0.9</c:v>
                </c:pt>
                <c:pt idx="4">
                  <c:v>#N/A</c:v>
                </c:pt>
                <c:pt idx="5">
                  <c:v>1.53</c:v>
                </c:pt>
                <c:pt idx="6">
                  <c:v>#N/A</c:v>
                </c:pt>
                <c:pt idx="7">
                  <c:v>2.27</c:v>
                </c:pt>
                <c:pt idx="8">
                  <c:v>#N/A</c:v>
                </c:pt>
                <c:pt idx="9">
                  <c:v>1.72</c:v>
                </c:pt>
              </c:numCache>
            </c:numRef>
          </c:val>
          <c:extLst>
            <c:ext xmlns:c16="http://schemas.microsoft.com/office/drawing/2014/chart" uri="{C3380CC4-5D6E-409C-BE32-E72D297353CC}">
              <c16:uniqueId val="{00000004-8CC8-4785-8A64-F2D580710E44}"/>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4.18</c:v>
                </c:pt>
                <c:pt idx="2">
                  <c:v>#N/A</c:v>
                </c:pt>
                <c:pt idx="3">
                  <c:v>3.59</c:v>
                </c:pt>
                <c:pt idx="4">
                  <c:v>#N/A</c:v>
                </c:pt>
                <c:pt idx="5">
                  <c:v>5.6</c:v>
                </c:pt>
                <c:pt idx="6">
                  <c:v>#N/A</c:v>
                </c:pt>
                <c:pt idx="7">
                  <c:v>6.42</c:v>
                </c:pt>
                <c:pt idx="8">
                  <c:v>#N/A</c:v>
                </c:pt>
                <c:pt idx="9">
                  <c:v>5.69</c:v>
                </c:pt>
              </c:numCache>
            </c:numRef>
          </c:val>
          <c:extLst>
            <c:ext xmlns:c16="http://schemas.microsoft.com/office/drawing/2014/chart" uri="{C3380CC4-5D6E-409C-BE32-E72D297353CC}">
              <c16:uniqueId val="{00000005-8CC8-4785-8A64-F2D580710E44}"/>
            </c:ext>
          </c:extLst>
        </c:ser>
        <c:ser>
          <c:idx val="6"/>
          <c:order val="6"/>
          <c:tx>
            <c:strRef>
              <c:f>データシート!$A$33</c:f>
              <c:strCache>
                <c:ptCount val="1"/>
                <c:pt idx="0">
                  <c:v>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9.75</c:v>
                </c:pt>
                <c:pt idx="2">
                  <c:v>#N/A</c:v>
                </c:pt>
                <c:pt idx="3">
                  <c:v>9.23</c:v>
                </c:pt>
                <c:pt idx="4">
                  <c:v>#N/A</c:v>
                </c:pt>
                <c:pt idx="5">
                  <c:v>8.6199999999999992</c:v>
                </c:pt>
                <c:pt idx="6">
                  <c:v>#N/A</c:v>
                </c:pt>
                <c:pt idx="7">
                  <c:v>8.67</c:v>
                </c:pt>
                <c:pt idx="8">
                  <c:v>#N/A</c:v>
                </c:pt>
                <c:pt idx="9">
                  <c:v>7.9</c:v>
                </c:pt>
              </c:numCache>
            </c:numRef>
          </c:val>
          <c:extLst>
            <c:ext xmlns:c16="http://schemas.microsoft.com/office/drawing/2014/chart" uri="{C3380CC4-5D6E-409C-BE32-E72D297353CC}">
              <c16:uniqueId val="{00000006-8CC8-4785-8A64-F2D580710E44}"/>
            </c:ext>
          </c:extLst>
        </c:ser>
        <c:ser>
          <c:idx val="7"/>
          <c:order val="7"/>
          <c:tx>
            <c:strRef>
              <c:f>データシート!$A$34</c:f>
              <c:strCache>
                <c:ptCount val="1"/>
                <c:pt idx="0">
                  <c:v>病院事業特別会計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3.45</c:v>
                </c:pt>
                <c:pt idx="2">
                  <c:v>#N/A</c:v>
                </c:pt>
                <c:pt idx="3">
                  <c:v>4.7699999999999996</c:v>
                </c:pt>
                <c:pt idx="4">
                  <c:v>#N/A</c:v>
                </c:pt>
                <c:pt idx="5">
                  <c:v>9.74</c:v>
                </c:pt>
                <c:pt idx="6">
                  <c:v>#N/A</c:v>
                </c:pt>
                <c:pt idx="7">
                  <c:v>13.79</c:v>
                </c:pt>
                <c:pt idx="8">
                  <c:v>#N/A</c:v>
                </c:pt>
                <c:pt idx="9">
                  <c:v>10.49</c:v>
                </c:pt>
              </c:numCache>
            </c:numRef>
          </c:val>
          <c:extLst>
            <c:ext xmlns:c16="http://schemas.microsoft.com/office/drawing/2014/chart" uri="{C3380CC4-5D6E-409C-BE32-E72D297353CC}">
              <c16:uniqueId val="{00000007-8CC8-4785-8A64-F2D580710E44}"/>
            </c:ext>
          </c:extLst>
        </c:ser>
        <c:ser>
          <c:idx val="8"/>
          <c:order val="8"/>
          <c:tx>
            <c:strRef>
              <c:f>データシート!$A$35</c:f>
              <c:strCache>
                <c:ptCount val="1"/>
                <c:pt idx="0">
                  <c:v>介護老人保健施設事業特別会計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2.1800000000000002</c:v>
                </c:pt>
                <c:pt idx="2">
                  <c:v>#N/A</c:v>
                </c:pt>
                <c:pt idx="3">
                  <c:v>1.68</c:v>
                </c:pt>
                <c:pt idx="4">
                  <c:v>#N/A</c:v>
                </c:pt>
                <c:pt idx="5">
                  <c:v>0.68</c:v>
                </c:pt>
                <c:pt idx="6">
                  <c:v>#N/A</c:v>
                </c:pt>
                <c:pt idx="7">
                  <c:v>0.1</c:v>
                </c:pt>
                <c:pt idx="8">
                  <c:v>0.54</c:v>
                </c:pt>
                <c:pt idx="9">
                  <c:v>#N/A</c:v>
                </c:pt>
              </c:numCache>
            </c:numRef>
          </c:val>
          <c:extLst>
            <c:ext xmlns:c16="http://schemas.microsoft.com/office/drawing/2014/chart" uri="{C3380CC4-5D6E-409C-BE32-E72D297353CC}">
              <c16:uniqueId val="{00000008-8CC8-4785-8A64-F2D580710E44}"/>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2.56</c:v>
                </c:pt>
                <c:pt idx="1">
                  <c:v>#N/A</c:v>
                </c:pt>
                <c:pt idx="2">
                  <c:v>2.4300000000000002</c:v>
                </c:pt>
                <c:pt idx="3">
                  <c:v>#N/A</c:v>
                </c:pt>
                <c:pt idx="4">
                  <c:v>2.2200000000000002</c:v>
                </c:pt>
                <c:pt idx="5">
                  <c:v>#N/A</c:v>
                </c:pt>
                <c:pt idx="6">
                  <c:v>2.2200000000000002</c:v>
                </c:pt>
                <c:pt idx="7">
                  <c:v>#N/A</c:v>
                </c:pt>
                <c:pt idx="8">
                  <c:v>2.09</c:v>
                </c:pt>
                <c:pt idx="9">
                  <c:v>#N/A</c:v>
                </c:pt>
              </c:numCache>
            </c:numRef>
          </c:val>
          <c:extLst>
            <c:ext xmlns:c16="http://schemas.microsoft.com/office/drawing/2014/chart" uri="{C3380CC4-5D6E-409C-BE32-E72D297353CC}">
              <c16:uniqueId val="{00000009-8CC8-4785-8A64-F2D580710E4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2103</c:v>
                </c:pt>
                <c:pt idx="5">
                  <c:v>2050</c:v>
                </c:pt>
                <c:pt idx="8">
                  <c:v>2204</c:v>
                </c:pt>
                <c:pt idx="11">
                  <c:v>2116</c:v>
                </c:pt>
                <c:pt idx="14">
                  <c:v>2073</c:v>
                </c:pt>
              </c:numCache>
            </c:numRef>
          </c:val>
          <c:extLst>
            <c:ext xmlns:c16="http://schemas.microsoft.com/office/drawing/2014/chart" uri="{C3380CC4-5D6E-409C-BE32-E72D297353CC}">
              <c16:uniqueId val="{00000000-C85B-482F-A879-B48245F61E4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85B-482F-A879-B48245F61E4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70</c:v>
                </c:pt>
                <c:pt idx="3">
                  <c:v>74</c:v>
                </c:pt>
                <c:pt idx="6">
                  <c:v>68</c:v>
                </c:pt>
                <c:pt idx="9">
                  <c:v>0</c:v>
                </c:pt>
                <c:pt idx="12">
                  <c:v>0</c:v>
                </c:pt>
              </c:numCache>
            </c:numRef>
          </c:val>
          <c:extLst>
            <c:ext xmlns:c16="http://schemas.microsoft.com/office/drawing/2014/chart" uri="{C3380CC4-5D6E-409C-BE32-E72D297353CC}">
              <c16:uniqueId val="{00000002-C85B-482F-A879-B48245F61E4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49</c:v>
                </c:pt>
                <c:pt idx="12">
                  <c:v>53</c:v>
                </c:pt>
              </c:numCache>
            </c:numRef>
          </c:val>
          <c:extLst>
            <c:ext xmlns:c16="http://schemas.microsoft.com/office/drawing/2014/chart" uri="{C3380CC4-5D6E-409C-BE32-E72D297353CC}">
              <c16:uniqueId val="{00000003-C85B-482F-A879-B48245F61E4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562</c:v>
                </c:pt>
                <c:pt idx="3">
                  <c:v>497</c:v>
                </c:pt>
                <c:pt idx="6">
                  <c:v>549</c:v>
                </c:pt>
                <c:pt idx="9">
                  <c:v>544</c:v>
                </c:pt>
                <c:pt idx="12">
                  <c:v>570</c:v>
                </c:pt>
              </c:numCache>
            </c:numRef>
          </c:val>
          <c:extLst>
            <c:ext xmlns:c16="http://schemas.microsoft.com/office/drawing/2014/chart" uri="{C3380CC4-5D6E-409C-BE32-E72D297353CC}">
              <c16:uniqueId val="{00000004-C85B-482F-A879-B48245F61E4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5-C85B-482F-A879-B48245F61E4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85B-482F-A879-B48245F61E4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2874</c:v>
                </c:pt>
                <c:pt idx="3">
                  <c:v>2493</c:v>
                </c:pt>
                <c:pt idx="6">
                  <c:v>2647</c:v>
                </c:pt>
                <c:pt idx="9">
                  <c:v>2495</c:v>
                </c:pt>
                <c:pt idx="12">
                  <c:v>2449</c:v>
                </c:pt>
              </c:numCache>
            </c:numRef>
          </c:val>
          <c:extLst>
            <c:ext xmlns:c16="http://schemas.microsoft.com/office/drawing/2014/chart" uri="{C3380CC4-5D6E-409C-BE32-E72D297353CC}">
              <c16:uniqueId val="{00000007-C85B-482F-A879-B48245F61E4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1404</c:v>
                </c:pt>
                <c:pt idx="2">
                  <c:v>#N/A</c:v>
                </c:pt>
                <c:pt idx="3">
                  <c:v>#N/A</c:v>
                </c:pt>
                <c:pt idx="4">
                  <c:v>1015</c:v>
                </c:pt>
                <c:pt idx="5">
                  <c:v>#N/A</c:v>
                </c:pt>
                <c:pt idx="6">
                  <c:v>#N/A</c:v>
                </c:pt>
                <c:pt idx="7">
                  <c:v>1061</c:v>
                </c:pt>
                <c:pt idx="8">
                  <c:v>#N/A</c:v>
                </c:pt>
                <c:pt idx="9">
                  <c:v>#N/A</c:v>
                </c:pt>
                <c:pt idx="10">
                  <c:v>973</c:v>
                </c:pt>
                <c:pt idx="11">
                  <c:v>#N/A</c:v>
                </c:pt>
                <c:pt idx="12">
                  <c:v>#N/A</c:v>
                </c:pt>
                <c:pt idx="13">
                  <c:v>1000</c:v>
                </c:pt>
                <c:pt idx="14">
                  <c:v>#N/A</c:v>
                </c:pt>
              </c:numCache>
            </c:numRef>
          </c:val>
          <c:smooth val="0"/>
          <c:extLst>
            <c:ext xmlns:c16="http://schemas.microsoft.com/office/drawing/2014/chart" uri="{C3380CC4-5D6E-409C-BE32-E72D297353CC}">
              <c16:uniqueId val="{00000008-C85B-482F-A879-B48245F61E4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20842</c:v>
                </c:pt>
                <c:pt idx="5">
                  <c:v>20272</c:v>
                </c:pt>
                <c:pt idx="8">
                  <c:v>20019</c:v>
                </c:pt>
                <c:pt idx="11">
                  <c:v>19325</c:v>
                </c:pt>
                <c:pt idx="14">
                  <c:v>20106</c:v>
                </c:pt>
              </c:numCache>
            </c:numRef>
          </c:val>
          <c:extLst>
            <c:ext xmlns:c16="http://schemas.microsoft.com/office/drawing/2014/chart" uri="{C3380CC4-5D6E-409C-BE32-E72D297353CC}">
              <c16:uniqueId val="{00000000-3DA2-4480-A679-BC74FE663E2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134</c:v>
                </c:pt>
                <c:pt idx="5">
                  <c:v>96</c:v>
                </c:pt>
                <c:pt idx="8">
                  <c:v>64</c:v>
                </c:pt>
                <c:pt idx="11">
                  <c:v>44</c:v>
                </c:pt>
                <c:pt idx="14">
                  <c:v>34</c:v>
                </c:pt>
              </c:numCache>
            </c:numRef>
          </c:val>
          <c:extLst>
            <c:ext xmlns:c16="http://schemas.microsoft.com/office/drawing/2014/chart" uri="{C3380CC4-5D6E-409C-BE32-E72D297353CC}">
              <c16:uniqueId val="{00000001-3DA2-4480-A679-BC74FE663E2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3168</c:v>
                </c:pt>
                <c:pt idx="5">
                  <c:v>3361</c:v>
                </c:pt>
                <c:pt idx="8">
                  <c:v>4042</c:v>
                </c:pt>
                <c:pt idx="11">
                  <c:v>4293</c:v>
                </c:pt>
                <c:pt idx="14">
                  <c:v>4327</c:v>
                </c:pt>
              </c:numCache>
            </c:numRef>
          </c:val>
          <c:extLst>
            <c:ext xmlns:c16="http://schemas.microsoft.com/office/drawing/2014/chart" uri="{C3380CC4-5D6E-409C-BE32-E72D297353CC}">
              <c16:uniqueId val="{00000002-3DA2-4480-A679-BC74FE663E2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DA2-4480-A679-BC74FE663E2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DA2-4480-A679-BC74FE663E2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383</c:v>
                </c:pt>
              </c:numCache>
            </c:numRef>
          </c:val>
          <c:extLst>
            <c:ext xmlns:c16="http://schemas.microsoft.com/office/drawing/2014/chart" uri="{C3380CC4-5D6E-409C-BE32-E72D297353CC}">
              <c16:uniqueId val="{00000005-3DA2-4480-A679-BC74FE663E2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3810</c:v>
                </c:pt>
                <c:pt idx="3">
                  <c:v>3595</c:v>
                </c:pt>
                <c:pt idx="6">
                  <c:v>3560</c:v>
                </c:pt>
                <c:pt idx="9">
                  <c:v>3439</c:v>
                </c:pt>
                <c:pt idx="12">
                  <c:v>3310</c:v>
                </c:pt>
              </c:numCache>
            </c:numRef>
          </c:val>
          <c:extLst>
            <c:ext xmlns:c16="http://schemas.microsoft.com/office/drawing/2014/chart" uri="{C3380CC4-5D6E-409C-BE32-E72D297353CC}">
              <c16:uniqueId val="{00000006-3DA2-4480-A679-BC74FE663E2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267</c:v>
                </c:pt>
                <c:pt idx="3">
                  <c:v>195</c:v>
                </c:pt>
                <c:pt idx="6">
                  <c:v>249</c:v>
                </c:pt>
                <c:pt idx="9">
                  <c:v>240</c:v>
                </c:pt>
                <c:pt idx="12">
                  <c:v>231</c:v>
                </c:pt>
              </c:numCache>
            </c:numRef>
          </c:val>
          <c:extLst>
            <c:ext xmlns:c16="http://schemas.microsoft.com/office/drawing/2014/chart" uri="{C3380CC4-5D6E-409C-BE32-E72D297353CC}">
              <c16:uniqueId val="{00000007-3DA2-4480-A679-BC74FE663E2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6621</c:v>
                </c:pt>
                <c:pt idx="3">
                  <c:v>5546</c:v>
                </c:pt>
                <c:pt idx="6">
                  <c:v>5033</c:v>
                </c:pt>
                <c:pt idx="9">
                  <c:v>4625</c:v>
                </c:pt>
                <c:pt idx="12">
                  <c:v>4389</c:v>
                </c:pt>
              </c:numCache>
            </c:numRef>
          </c:val>
          <c:extLst>
            <c:ext xmlns:c16="http://schemas.microsoft.com/office/drawing/2014/chart" uri="{C3380CC4-5D6E-409C-BE32-E72D297353CC}">
              <c16:uniqueId val="{00000008-3DA2-4480-A679-BC74FE663E2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DA2-4480-A679-BC74FE663E2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24516</c:v>
                </c:pt>
                <c:pt idx="3">
                  <c:v>24316</c:v>
                </c:pt>
                <c:pt idx="6">
                  <c:v>23423</c:v>
                </c:pt>
                <c:pt idx="9">
                  <c:v>22939</c:v>
                </c:pt>
                <c:pt idx="12">
                  <c:v>23404</c:v>
                </c:pt>
              </c:numCache>
            </c:numRef>
          </c:val>
          <c:extLst>
            <c:ext xmlns:c16="http://schemas.microsoft.com/office/drawing/2014/chart" uri="{C3380CC4-5D6E-409C-BE32-E72D297353CC}">
              <c16:uniqueId val="{0000000A-3DA2-4480-A679-BC74FE663E2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11071</c:v>
                </c:pt>
                <c:pt idx="2">
                  <c:v>#N/A</c:v>
                </c:pt>
                <c:pt idx="3">
                  <c:v>#N/A</c:v>
                </c:pt>
                <c:pt idx="4">
                  <c:v>9923</c:v>
                </c:pt>
                <c:pt idx="5">
                  <c:v>#N/A</c:v>
                </c:pt>
                <c:pt idx="6">
                  <c:v>#N/A</c:v>
                </c:pt>
                <c:pt idx="7">
                  <c:v>8140</c:v>
                </c:pt>
                <c:pt idx="8">
                  <c:v>#N/A</c:v>
                </c:pt>
                <c:pt idx="9">
                  <c:v>#N/A</c:v>
                </c:pt>
                <c:pt idx="10">
                  <c:v>7581</c:v>
                </c:pt>
                <c:pt idx="11">
                  <c:v>#N/A</c:v>
                </c:pt>
                <c:pt idx="12">
                  <c:v>#N/A</c:v>
                </c:pt>
                <c:pt idx="13">
                  <c:v>7249</c:v>
                </c:pt>
                <c:pt idx="14">
                  <c:v>#N/A</c:v>
                </c:pt>
              </c:numCache>
            </c:numRef>
          </c:val>
          <c:smooth val="0"/>
          <c:extLst>
            <c:ext xmlns:c16="http://schemas.microsoft.com/office/drawing/2014/chart" uri="{C3380CC4-5D6E-409C-BE32-E72D297353CC}">
              <c16:uniqueId val="{0000000B-3DA2-4480-A679-BC74FE663E2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2028</c:v>
                </c:pt>
                <c:pt idx="1">
                  <c:v>2033</c:v>
                </c:pt>
                <c:pt idx="2">
                  <c:v>2044</c:v>
                </c:pt>
              </c:numCache>
            </c:numRef>
          </c:val>
          <c:extLst>
            <c:ext xmlns:c16="http://schemas.microsoft.com/office/drawing/2014/chart" uri="{C3380CC4-5D6E-409C-BE32-E72D297353CC}">
              <c16:uniqueId val="{00000000-04FD-439C-9211-0AE5957B68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111</c:v>
                </c:pt>
                <c:pt idx="1">
                  <c:v>110</c:v>
                </c:pt>
                <c:pt idx="2">
                  <c:v>158</c:v>
                </c:pt>
              </c:numCache>
            </c:numRef>
          </c:val>
          <c:extLst>
            <c:ext xmlns:c16="http://schemas.microsoft.com/office/drawing/2014/chart" uri="{C3380CC4-5D6E-409C-BE32-E72D297353CC}">
              <c16:uniqueId val="{00000001-04FD-439C-9211-0AE5957B68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2590</c:v>
                </c:pt>
                <c:pt idx="1">
                  <c:v>2637</c:v>
                </c:pt>
                <c:pt idx="2">
                  <c:v>2454</c:v>
                </c:pt>
              </c:numCache>
            </c:numRef>
          </c:val>
          <c:extLst>
            <c:ext xmlns:c16="http://schemas.microsoft.com/office/drawing/2014/chart" uri="{C3380CC4-5D6E-409C-BE32-E72D297353CC}">
              <c16:uniqueId val="{00000002-04FD-439C-9211-0AE5957B68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年度は満期一括償還があったため元利償還金が大きくなっている。</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年度は元利償還金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これは</a:t>
          </a:r>
          <a:r>
            <a:rPr kumimoji="1" lang="en-US" altLang="ja-JP" sz="1100">
              <a:solidFill>
                <a:schemeClr val="dk1"/>
              </a:solidFill>
              <a:effectLst/>
              <a:latin typeface="+mn-lt"/>
              <a:ea typeface="+mn-ea"/>
              <a:cs typeface="+mn-cs"/>
            </a:rPr>
            <a:t>H21</a:t>
          </a:r>
          <a:r>
            <a:rPr kumimoji="1" lang="ja-JP" altLang="ja-JP" sz="1100">
              <a:solidFill>
                <a:schemeClr val="dk1"/>
              </a:solidFill>
              <a:effectLst/>
              <a:latin typeface="+mn-lt"/>
              <a:ea typeface="+mn-ea"/>
              <a:cs typeface="+mn-cs"/>
            </a:rPr>
            <a:t>年度に発行した消防施設整備事業等に係る過疎対策事業債の償還が終了したこと等が主な要因である。</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年度は公営企業債の元利償還金に対する繰入金は継続して高い数値となっているものの、元利償還金は減少した。これは、</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年度は繰上償還が無かったこと及び、</a:t>
          </a:r>
          <a:r>
            <a:rPr kumimoji="1" lang="en-US" altLang="ja-JP" sz="1100">
              <a:solidFill>
                <a:schemeClr val="dk1"/>
              </a:solidFill>
              <a:effectLst/>
              <a:latin typeface="+mn-lt"/>
              <a:ea typeface="+mn-ea"/>
              <a:cs typeface="+mn-cs"/>
            </a:rPr>
            <a:t>H14</a:t>
          </a:r>
          <a:r>
            <a:rPr kumimoji="1" lang="ja-JP" altLang="ja-JP" sz="1100">
              <a:solidFill>
                <a:schemeClr val="dk1"/>
              </a:solidFill>
              <a:effectLst/>
              <a:latin typeface="+mn-lt"/>
              <a:ea typeface="+mn-ea"/>
              <a:cs typeface="+mn-cs"/>
            </a:rPr>
            <a:t>年度に発行した</a:t>
          </a:r>
          <a:r>
            <a:rPr kumimoji="1" lang="ja-JP" altLang="en-US" sz="1100">
              <a:solidFill>
                <a:schemeClr val="dk1"/>
              </a:solidFill>
              <a:effectLst/>
              <a:latin typeface="+mn-lt"/>
              <a:ea typeface="+mn-ea"/>
              <a:cs typeface="+mn-cs"/>
            </a:rPr>
            <a:t>こども園</a:t>
          </a:r>
          <a:r>
            <a:rPr kumimoji="1" lang="ja-JP" altLang="ja-JP" sz="1100">
              <a:solidFill>
                <a:schemeClr val="dk1"/>
              </a:solidFill>
              <a:effectLst/>
              <a:latin typeface="+mn-lt"/>
              <a:ea typeface="+mn-ea"/>
              <a:cs typeface="+mn-cs"/>
            </a:rPr>
            <a:t>整備事業等に係る</a:t>
          </a:r>
          <a:r>
            <a:rPr kumimoji="1" lang="ja-JP" altLang="en-US" sz="1100">
              <a:solidFill>
                <a:schemeClr val="dk1"/>
              </a:solidFill>
              <a:effectLst/>
              <a:latin typeface="+mn-lt"/>
              <a:ea typeface="+mn-ea"/>
              <a:cs typeface="+mn-cs"/>
            </a:rPr>
            <a:t>一般</a:t>
          </a:r>
          <a:r>
            <a:rPr kumimoji="1" lang="ja-JP" altLang="ja-JP" sz="1100">
              <a:solidFill>
                <a:schemeClr val="dk1"/>
              </a:solidFill>
              <a:effectLst/>
              <a:latin typeface="+mn-lt"/>
              <a:ea typeface="+mn-ea"/>
              <a:cs typeface="+mn-cs"/>
            </a:rPr>
            <a:t>事業債の償還が終了したこと等が主な要因である。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就学前施設建設事業等の大型投資事業による公債費負担が控えているため、中長期的には上昇に転じる恐れがある。新規発行抑制等に引き続き取り組み、起債に大きく頼ることのない財政運営に努める。</a:t>
          </a:r>
          <a:endParaRPr lang="ja-JP" altLang="ja-JP">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医療機器の購入財源として</a:t>
          </a:r>
          <a:r>
            <a:rPr kumimoji="1" lang="en-US" altLang="ja-JP" sz="1100" b="0" i="0" baseline="0">
              <a:solidFill>
                <a:schemeClr val="dk1"/>
              </a:solidFill>
              <a:effectLst/>
              <a:latin typeface="+mn-lt"/>
              <a:ea typeface="+mn-ea"/>
              <a:cs typeface="+mn-cs"/>
            </a:rPr>
            <a:t>H21</a:t>
          </a:r>
          <a:r>
            <a:rPr kumimoji="1" lang="ja-JP" altLang="ja-JP" sz="1100" b="0" i="0" baseline="0">
              <a:solidFill>
                <a:schemeClr val="dk1"/>
              </a:solidFill>
              <a:effectLst/>
              <a:latin typeface="+mn-lt"/>
              <a:ea typeface="+mn-ea"/>
              <a:cs typeface="+mn-cs"/>
            </a:rPr>
            <a:t>年度に発行したミニ市場公募債に係る積立分（当初発行額</a:t>
          </a:r>
          <a:r>
            <a:rPr kumimoji="1" lang="en-US" altLang="ja-JP" sz="1100" b="0" i="0" baseline="0">
              <a:solidFill>
                <a:schemeClr val="dk1"/>
              </a:solidFill>
              <a:effectLst/>
              <a:latin typeface="+mn-lt"/>
              <a:ea typeface="+mn-ea"/>
              <a:cs typeface="+mn-cs"/>
            </a:rPr>
            <a:t>28,300</a:t>
          </a:r>
          <a:r>
            <a:rPr kumimoji="1" lang="ja-JP" altLang="ja-JP" sz="1100" b="0" i="0" baseline="0">
              <a:solidFill>
                <a:schemeClr val="dk1"/>
              </a:solidFill>
              <a:effectLst/>
              <a:latin typeface="+mn-lt"/>
              <a:ea typeface="+mn-ea"/>
              <a:cs typeface="+mn-cs"/>
            </a:rPr>
            <a:t>千円）。</a:t>
          </a:r>
          <a:endParaRPr lang="ja-JP" altLang="ja-JP" sz="1000">
            <a:effectLst/>
          </a:endParaRPr>
        </a:p>
        <a:p>
          <a:pPr eaLnBrk="1" fontAlgn="auto" latinLnBrk="0" hangingPunct="1"/>
          <a:r>
            <a:rPr kumimoji="1" lang="ja-JP" altLang="ja-JP" sz="1100" b="0" i="0" baseline="0">
              <a:solidFill>
                <a:schemeClr val="dk1"/>
              </a:solidFill>
              <a:effectLst/>
              <a:latin typeface="+mn-lt"/>
              <a:ea typeface="+mn-ea"/>
              <a:cs typeface="+mn-cs"/>
            </a:rPr>
            <a:t>　減債基金積立相当額の積立ルールにより</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年償還で毎年度の積立額を発行額の</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分の</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で設定している。</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合併以後、地方債の新規発行の抑制により普通会計に係る地方債残高は年々減少してい</a:t>
          </a:r>
          <a:r>
            <a:rPr kumimoji="1" lang="ja-JP" altLang="en-US" sz="1100" b="0" i="0" baseline="0">
              <a:solidFill>
                <a:schemeClr val="dk1"/>
              </a:solidFill>
              <a:effectLst/>
              <a:latin typeface="+mn-lt"/>
              <a:ea typeface="+mn-ea"/>
              <a:cs typeface="+mn-cs"/>
            </a:rPr>
            <a:t>たが、学校給食センター建設事業等の大型事業の増加により</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年度は増加に転じた</a:t>
          </a:r>
          <a:r>
            <a:rPr kumimoji="1" lang="ja-JP" altLang="ja-JP" sz="1100" b="0" i="0" baseline="0">
              <a:solidFill>
                <a:schemeClr val="dk1"/>
              </a:solidFill>
              <a:effectLst/>
              <a:latin typeface="+mn-lt"/>
              <a:ea typeface="+mn-ea"/>
              <a:cs typeface="+mn-cs"/>
            </a:rPr>
            <a:t>。組合等負担等見込額は奈良県広域消防組合によるものである。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将来負担比率は対前年度で</a:t>
          </a:r>
          <a:r>
            <a:rPr kumimoji="1" lang="en-US" altLang="ja-JP" sz="1100" b="0" i="0" baseline="0">
              <a:solidFill>
                <a:schemeClr val="dk1"/>
              </a:solidFill>
              <a:effectLst/>
              <a:latin typeface="+mn-lt"/>
              <a:ea typeface="+mn-ea"/>
              <a:cs typeface="+mn-cs"/>
            </a:rPr>
            <a:t>4.3</a:t>
          </a:r>
          <a:r>
            <a:rPr kumimoji="1" lang="ja-JP" altLang="ja-JP" sz="1100" b="0" i="0" baseline="0">
              <a:solidFill>
                <a:schemeClr val="dk1"/>
              </a:solidFill>
              <a:effectLst/>
              <a:latin typeface="+mn-lt"/>
              <a:ea typeface="+mn-ea"/>
              <a:cs typeface="+mn-cs"/>
            </a:rPr>
            <a:t>ポイント減少した。これは、分母となる標準財政規模</a:t>
          </a:r>
          <a:r>
            <a:rPr kumimoji="1" lang="ja-JP" altLang="en-US" sz="1100" b="0" i="0" baseline="0">
              <a:solidFill>
                <a:schemeClr val="dk1"/>
              </a:solidFill>
              <a:effectLst/>
              <a:latin typeface="+mn-lt"/>
              <a:ea typeface="+mn-ea"/>
              <a:cs typeface="+mn-cs"/>
            </a:rPr>
            <a:t>の増加及び</a:t>
          </a:r>
          <a:r>
            <a:rPr kumimoji="1" lang="ja-JP" altLang="ja-JP" sz="1100" b="0" i="0" baseline="0">
              <a:solidFill>
                <a:schemeClr val="dk1"/>
              </a:solidFill>
              <a:effectLst/>
              <a:latin typeface="+mn-lt"/>
              <a:ea typeface="+mn-ea"/>
              <a:cs typeface="+mn-cs"/>
            </a:rPr>
            <a:t>分子</a:t>
          </a:r>
          <a:r>
            <a:rPr kumimoji="1" lang="ja-JP" altLang="en-US" sz="1100" b="0" i="0" baseline="0">
              <a:solidFill>
                <a:schemeClr val="dk1"/>
              </a:solidFill>
              <a:effectLst/>
              <a:latin typeface="+mn-lt"/>
              <a:ea typeface="+mn-ea"/>
              <a:cs typeface="+mn-cs"/>
            </a:rPr>
            <a:t>において減算する基準財政需要額算入</a:t>
          </a:r>
          <a:r>
            <a:rPr kumimoji="1" lang="ja-JP" altLang="ja-JP" sz="1100">
              <a:solidFill>
                <a:schemeClr val="dk1"/>
              </a:solidFill>
              <a:effectLst/>
              <a:latin typeface="+mn-lt"/>
              <a:ea typeface="+mn-ea"/>
              <a:cs typeface="+mn-cs"/>
            </a:rPr>
            <a:t>見込額</a:t>
          </a:r>
          <a:r>
            <a:rPr kumimoji="1" lang="ja-JP" altLang="en-US" sz="1100">
              <a:solidFill>
                <a:schemeClr val="dk1"/>
              </a:solidFill>
              <a:effectLst/>
              <a:latin typeface="+mn-lt"/>
              <a:ea typeface="+mn-ea"/>
              <a:cs typeface="+mn-cs"/>
            </a:rPr>
            <a:t>が増加</a:t>
          </a:r>
          <a:r>
            <a:rPr kumimoji="1" lang="ja-JP" altLang="ja-JP" sz="1100" b="0" i="0" baseline="0">
              <a:solidFill>
                <a:schemeClr val="dk1"/>
              </a:solidFill>
              <a:effectLst/>
              <a:latin typeface="+mn-lt"/>
              <a:ea typeface="+mn-ea"/>
              <a:cs typeface="+mn-cs"/>
            </a:rPr>
            <a:t>したためである。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充当可能基金額については、</a:t>
          </a:r>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年度において</a:t>
          </a:r>
          <a:r>
            <a:rPr kumimoji="1" lang="ja-JP" altLang="en-US" sz="1100" b="0" i="0" baseline="0">
              <a:solidFill>
                <a:schemeClr val="dk1"/>
              </a:solidFill>
              <a:effectLst/>
              <a:latin typeface="+mn-lt"/>
              <a:ea typeface="+mn-ea"/>
              <a:cs typeface="+mn-cs"/>
            </a:rPr>
            <a:t>減債基金に積み立て</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したこと</a:t>
          </a:r>
          <a:r>
            <a:rPr kumimoji="1" lang="ja-JP" altLang="ja-JP" sz="1100" b="0" i="0" baseline="0">
              <a:solidFill>
                <a:schemeClr val="dk1"/>
              </a:solidFill>
              <a:effectLst/>
              <a:latin typeface="+mn-lt"/>
              <a:ea typeface="+mn-ea"/>
              <a:cs typeface="+mn-cs"/>
            </a:rPr>
            <a:t>等により前年度と比較して</a:t>
          </a:r>
          <a:r>
            <a:rPr kumimoji="1" lang="en-US" altLang="ja-JP" sz="1100" b="0" i="0" baseline="0">
              <a:solidFill>
                <a:schemeClr val="dk1"/>
              </a:solidFill>
              <a:effectLst/>
              <a:latin typeface="+mn-lt"/>
              <a:ea typeface="+mn-ea"/>
              <a:cs typeface="+mn-cs"/>
            </a:rPr>
            <a:t>34</a:t>
          </a:r>
          <a:r>
            <a:rPr kumimoji="1" lang="ja-JP" altLang="ja-JP" sz="1100" b="0" i="0" baseline="0">
              <a:solidFill>
                <a:schemeClr val="dk1"/>
              </a:solidFill>
              <a:effectLst/>
              <a:latin typeface="+mn-lt"/>
              <a:ea typeface="+mn-ea"/>
              <a:cs typeface="+mn-cs"/>
            </a:rPr>
            <a:t>百万円増加した。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今後、公営企業</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も含めた公共施設の老朽化対策が必要となってくることから、引き続き適正な基金及び公債費管理に取り組み、持続可能な財政運営に努める。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奈良県宇陀市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H22</a:t>
          </a:r>
          <a:r>
            <a:rPr kumimoji="1" lang="ja-JP" altLang="ja-JP" sz="1100" b="0" i="0" baseline="0">
              <a:solidFill>
                <a:schemeClr val="dk1"/>
              </a:solidFill>
              <a:effectLst/>
              <a:latin typeface="+mn-lt"/>
              <a:ea typeface="+mn-ea"/>
              <a:cs typeface="+mn-cs"/>
            </a:rPr>
            <a:t>年度から基金全体の残高は増加し続けていたが、</a:t>
          </a:r>
          <a:r>
            <a:rPr kumimoji="1" lang="en-US" altLang="ja-JP" sz="1100" b="0" i="0" baseline="0">
              <a:solidFill>
                <a:schemeClr val="dk1"/>
              </a:solidFill>
              <a:effectLst/>
              <a:latin typeface="+mn-lt"/>
              <a:ea typeface="+mn-ea"/>
              <a:cs typeface="+mn-cs"/>
            </a:rPr>
            <a:t>H29</a:t>
          </a:r>
          <a:r>
            <a:rPr kumimoji="1" lang="ja-JP" altLang="ja-JP" sz="1100" b="0" i="0" baseline="0">
              <a:solidFill>
                <a:schemeClr val="dk1"/>
              </a:solidFill>
              <a:effectLst/>
              <a:latin typeface="+mn-lt"/>
              <a:ea typeface="+mn-ea"/>
              <a:cs typeface="+mn-cs"/>
            </a:rPr>
            <a:t>年度に減少に転じた。財政調整基金の取り崩しが主な要因である。</a:t>
          </a:r>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年度は前年度と比較して</a:t>
          </a:r>
          <a:r>
            <a:rPr kumimoji="1" lang="en-US" altLang="ja-JP" sz="1100" b="0" i="0" baseline="0">
              <a:solidFill>
                <a:schemeClr val="dk1"/>
              </a:solidFill>
              <a:effectLst/>
              <a:latin typeface="+mn-lt"/>
              <a:ea typeface="+mn-ea"/>
              <a:cs typeface="+mn-cs"/>
            </a:rPr>
            <a:t>123</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の主な要因は、</a:t>
          </a:r>
          <a:r>
            <a:rPr kumimoji="1" lang="ja-JP" altLang="en-US" sz="1100" b="0" i="0" baseline="0">
              <a:solidFill>
                <a:schemeClr val="dk1"/>
              </a:solidFill>
              <a:effectLst/>
              <a:latin typeface="+mn-lt"/>
              <a:ea typeface="+mn-ea"/>
              <a:cs typeface="+mn-cs"/>
            </a:rPr>
            <a:t>地域づくり推進基金及び</a:t>
          </a:r>
          <a:r>
            <a:rPr kumimoji="1" lang="ja-JP" altLang="ja-JP" sz="1100" b="0" i="0" baseline="0">
              <a:solidFill>
                <a:schemeClr val="dk1"/>
              </a:solidFill>
              <a:effectLst/>
              <a:latin typeface="+mn-lt"/>
              <a:ea typeface="+mn-ea"/>
              <a:cs typeface="+mn-cs"/>
            </a:rPr>
            <a:t>ふるさと応援基金の積立て額（</a:t>
          </a:r>
          <a:r>
            <a:rPr kumimoji="1" lang="en-US" altLang="ja-JP" sz="1100" b="0" i="0" baseline="0">
              <a:solidFill>
                <a:schemeClr val="dk1"/>
              </a:solidFill>
              <a:effectLst/>
              <a:latin typeface="+mn-lt"/>
              <a:ea typeface="+mn-ea"/>
              <a:cs typeface="+mn-cs"/>
            </a:rPr>
            <a:t>444</a:t>
          </a:r>
          <a:r>
            <a:rPr kumimoji="1" lang="ja-JP" altLang="ja-JP" sz="1100" b="0" i="0" baseline="0">
              <a:solidFill>
                <a:schemeClr val="dk1"/>
              </a:solidFill>
              <a:effectLst/>
              <a:latin typeface="+mn-lt"/>
              <a:ea typeface="+mn-ea"/>
              <a:cs typeface="+mn-cs"/>
            </a:rPr>
            <a:t>百万円）が取崩し額（</a:t>
          </a:r>
          <a:r>
            <a:rPr kumimoji="1" lang="en-US" altLang="ja-JP" sz="1100" b="0" i="0" baseline="0">
              <a:solidFill>
                <a:schemeClr val="dk1"/>
              </a:solidFill>
              <a:effectLst/>
              <a:latin typeface="+mn-lt"/>
              <a:ea typeface="+mn-ea"/>
              <a:cs typeface="+mn-cs"/>
            </a:rPr>
            <a:t>613</a:t>
          </a:r>
          <a:r>
            <a:rPr kumimoji="1" lang="ja-JP" altLang="ja-JP" sz="1100" b="0" i="0" baseline="0">
              <a:solidFill>
                <a:schemeClr val="dk1"/>
              </a:solidFill>
              <a:effectLst/>
              <a:latin typeface="+mn-lt"/>
              <a:ea typeface="+mn-ea"/>
              <a:cs typeface="+mn-cs"/>
            </a:rPr>
            <a:t>百万円）を</a:t>
          </a:r>
          <a:r>
            <a:rPr kumimoji="1" lang="ja-JP" altLang="en-US" sz="1100" b="0" i="0" baseline="0">
              <a:solidFill>
                <a:schemeClr val="dk1"/>
              </a:solidFill>
              <a:effectLst/>
              <a:latin typeface="+mn-lt"/>
              <a:ea typeface="+mn-ea"/>
              <a:cs typeface="+mn-cs"/>
            </a:rPr>
            <a:t>下</a:t>
          </a:r>
          <a:r>
            <a:rPr kumimoji="1" lang="ja-JP" altLang="ja-JP" sz="1100" b="0" i="0" baseline="0">
              <a:solidFill>
                <a:schemeClr val="dk1"/>
              </a:solidFill>
              <a:effectLst/>
              <a:latin typeface="+mn-lt"/>
              <a:ea typeface="+mn-ea"/>
              <a:cs typeface="+mn-cs"/>
            </a:rPr>
            <a:t>回ったためである。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前年度</a:t>
          </a:r>
          <a:r>
            <a:rPr kumimoji="1" lang="ja-JP" altLang="en-US" sz="1100">
              <a:solidFill>
                <a:schemeClr val="dk1"/>
              </a:solidFill>
              <a:effectLst/>
              <a:latin typeface="+mn-lt"/>
              <a:ea typeface="+mn-ea"/>
              <a:cs typeface="+mn-cs"/>
            </a:rPr>
            <a:t>までの増加傾向から一転し</a:t>
          </a:r>
          <a:r>
            <a:rPr kumimoji="1" lang="ja-JP" altLang="ja-JP" sz="1100">
              <a:solidFill>
                <a:schemeClr val="dk1"/>
              </a:solidFill>
              <a:effectLst/>
              <a:latin typeface="+mn-lt"/>
              <a:ea typeface="+mn-ea"/>
              <a:cs typeface="+mn-cs"/>
            </a:rPr>
            <a:t>基金残高は</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老朽化した施設の</a:t>
          </a:r>
          <a:r>
            <a:rPr kumimoji="1" lang="ja-JP" altLang="en-US" sz="1100">
              <a:solidFill>
                <a:schemeClr val="dk1"/>
              </a:solidFill>
              <a:effectLst/>
              <a:latin typeface="+mn-lt"/>
              <a:ea typeface="+mn-ea"/>
              <a:cs typeface="+mn-cs"/>
            </a:rPr>
            <a:t>修繕</a:t>
          </a:r>
          <a:r>
            <a:rPr kumimoji="1" lang="ja-JP" altLang="ja-JP" sz="1100">
              <a:solidFill>
                <a:schemeClr val="dk1"/>
              </a:solidFill>
              <a:effectLst/>
              <a:latin typeface="+mn-lt"/>
              <a:ea typeface="+mn-ea"/>
              <a:cs typeface="+mn-cs"/>
            </a:rPr>
            <a:t>等が控えることから減少していくと見込んでいる。業務効率化により歳出削減を図るとともに、それぞれの基金の使途に沿った事業計画を立てて適切な基金管理を行っていく。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地域づくり推進基金：宇陀市の地域づくりの推進に要する経費の財源にできる。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新市まちづくり計画に示されている事業を推進するための基金。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ふるさと応援基金　 ：宇陀市に貢献したいと思う個人、団体等からの寄附金を財源として宇陀市の発展に資することを目的とする。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医療又は福祉の充実、観光の振興、教育の振興、歴史、文化の保存活用に関する事業を推進するための基金。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tx1"/>
              </a:solidFill>
              <a:effectLst/>
              <a:latin typeface="+mn-lt"/>
              <a:ea typeface="+mn-ea"/>
              <a:cs typeface="+mn-cs"/>
            </a:rPr>
            <a:t>地域づくり推進基金：過疎地域自立促進に向けた事業の財源等として</a:t>
          </a:r>
          <a:r>
            <a:rPr kumimoji="1" lang="en-US" altLang="ja-JP" sz="1100" b="0" i="0" baseline="0">
              <a:solidFill>
                <a:schemeClr val="tx1"/>
              </a:solidFill>
              <a:effectLst/>
              <a:latin typeface="+mn-lt"/>
              <a:ea typeface="+mn-ea"/>
              <a:cs typeface="+mn-cs"/>
            </a:rPr>
            <a:t>174</a:t>
          </a:r>
          <a:r>
            <a:rPr kumimoji="1" lang="ja-JP" altLang="ja-JP" sz="1100" b="0" i="0" baseline="0">
              <a:solidFill>
                <a:schemeClr val="tx1"/>
              </a:solidFill>
              <a:effectLst/>
              <a:latin typeface="+mn-lt"/>
              <a:ea typeface="+mn-ea"/>
              <a:cs typeface="+mn-cs"/>
            </a:rPr>
            <a:t>百万円積み立て、事業推進の財源として</a:t>
          </a:r>
          <a:r>
            <a:rPr kumimoji="1" lang="en-US" altLang="ja-JP" sz="1100" b="0" i="0" baseline="0">
              <a:solidFill>
                <a:schemeClr val="tx1"/>
              </a:solidFill>
              <a:effectLst/>
              <a:latin typeface="+mn-lt"/>
              <a:ea typeface="+mn-ea"/>
              <a:cs typeface="+mn-cs"/>
            </a:rPr>
            <a:t>267</a:t>
          </a:r>
          <a:r>
            <a:rPr kumimoji="1" lang="ja-JP" altLang="ja-JP" sz="1100" b="0" i="0" baseline="0">
              <a:solidFill>
                <a:schemeClr val="tx1"/>
              </a:solidFill>
              <a:effectLst/>
              <a:latin typeface="+mn-lt"/>
              <a:ea typeface="+mn-ea"/>
              <a:cs typeface="+mn-cs"/>
            </a:rPr>
            <a:t>百万円取崩した</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ことにより</a:t>
          </a:r>
          <a:r>
            <a:rPr kumimoji="1" lang="en-US" altLang="ja-JP" sz="1100" b="0" i="0" baseline="0">
              <a:solidFill>
                <a:schemeClr val="tx1"/>
              </a:solidFill>
              <a:effectLst/>
              <a:latin typeface="+mn-lt"/>
              <a:ea typeface="+mn-ea"/>
              <a:cs typeface="+mn-cs"/>
            </a:rPr>
            <a:t>93</a:t>
          </a:r>
          <a:r>
            <a:rPr kumimoji="1" lang="ja-JP" altLang="ja-JP" sz="1100" b="0" i="0" baseline="0">
              <a:solidFill>
                <a:schemeClr val="tx1"/>
              </a:solidFill>
              <a:effectLst/>
              <a:latin typeface="+mn-lt"/>
              <a:ea typeface="+mn-ea"/>
              <a:cs typeface="+mn-cs"/>
            </a:rPr>
            <a:t>百万円の減。</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ふるさと応援基金　 ：ふるさと寄附金を</a:t>
          </a:r>
          <a:r>
            <a:rPr kumimoji="1" lang="en-US" altLang="ja-JP" sz="1100" b="0" i="0" baseline="0">
              <a:solidFill>
                <a:schemeClr val="tx1"/>
              </a:solidFill>
              <a:effectLst/>
              <a:latin typeface="+mn-lt"/>
              <a:ea typeface="+mn-ea"/>
              <a:cs typeface="+mn-cs"/>
            </a:rPr>
            <a:t>270</a:t>
          </a:r>
          <a:r>
            <a:rPr kumimoji="1" lang="ja-JP" altLang="ja-JP" sz="1100" b="0" i="0" baseline="0">
              <a:solidFill>
                <a:schemeClr val="tx1"/>
              </a:solidFill>
              <a:effectLst/>
              <a:latin typeface="+mn-lt"/>
              <a:ea typeface="+mn-ea"/>
              <a:cs typeface="+mn-cs"/>
            </a:rPr>
            <a:t>百万円積み立て、事業推進の財源として</a:t>
          </a:r>
          <a:r>
            <a:rPr kumimoji="1" lang="en-US" altLang="ja-JP" sz="1100" b="0" i="0" baseline="0">
              <a:solidFill>
                <a:schemeClr val="tx1"/>
              </a:solidFill>
              <a:effectLst/>
              <a:latin typeface="+mn-lt"/>
              <a:ea typeface="+mn-ea"/>
              <a:cs typeface="+mn-cs"/>
            </a:rPr>
            <a:t>346</a:t>
          </a:r>
          <a:r>
            <a:rPr kumimoji="1" lang="ja-JP" altLang="ja-JP" sz="1100" b="0" i="0" baseline="0">
              <a:solidFill>
                <a:schemeClr val="tx1"/>
              </a:solidFill>
              <a:effectLst/>
              <a:latin typeface="+mn-lt"/>
              <a:ea typeface="+mn-ea"/>
              <a:cs typeface="+mn-cs"/>
            </a:rPr>
            <a:t>百万円を取崩したことにより</a:t>
          </a:r>
          <a:r>
            <a:rPr kumimoji="1" lang="en-US" altLang="ja-JP" sz="1100" b="0" i="0" baseline="0">
              <a:solidFill>
                <a:schemeClr val="tx1"/>
              </a:solidFill>
              <a:effectLst/>
              <a:latin typeface="+mn-lt"/>
              <a:ea typeface="+mn-ea"/>
              <a:cs typeface="+mn-cs"/>
            </a:rPr>
            <a:t>76</a:t>
          </a:r>
          <a:r>
            <a:rPr kumimoji="1" lang="ja-JP" altLang="ja-JP" sz="1100" b="0" i="0" baseline="0">
              <a:solidFill>
                <a:schemeClr val="tx1"/>
              </a:solidFill>
              <a:effectLst/>
              <a:latin typeface="+mn-lt"/>
              <a:ea typeface="+mn-ea"/>
              <a:cs typeface="+mn-cs"/>
            </a:rPr>
            <a:t>百万円の</a:t>
          </a:r>
          <a:r>
            <a:rPr kumimoji="1" lang="ja-JP" altLang="en-US" sz="1100" b="0" i="0" baseline="0">
              <a:solidFill>
                <a:schemeClr val="tx1"/>
              </a:solidFill>
              <a:effectLst/>
              <a:latin typeface="+mn-lt"/>
              <a:ea typeface="+mn-ea"/>
              <a:cs typeface="+mn-cs"/>
            </a:rPr>
            <a:t>減</a:t>
          </a:r>
          <a:r>
            <a:rPr kumimoji="1" lang="ja-JP" altLang="ja-JP" sz="1100" b="0" i="0" baseline="0">
              <a:solidFill>
                <a:schemeClr val="tx1"/>
              </a:solidFill>
              <a:effectLst/>
              <a:latin typeface="+mn-lt"/>
              <a:ea typeface="+mn-ea"/>
              <a:cs typeface="+mn-cs"/>
            </a:rPr>
            <a:t>。</a:t>
          </a:r>
          <a:endParaRPr lang="ja-JP" altLang="ja-JP" sz="1400">
            <a:solidFill>
              <a:schemeClr val="tx1"/>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23404</a:t>
          </a:r>
        </a:p>
        <a:p>
          <a:pPr eaLnBrk="1" fontAlgn="auto" latinLnBrk="0" hangingPunct="1"/>
          <a:r>
            <a:rPr kumimoji="1" lang="ja-JP" altLang="ja-JP" sz="1100" b="0" i="0" baseline="0">
              <a:solidFill>
                <a:schemeClr val="tx1"/>
              </a:solidFill>
              <a:effectLst/>
              <a:latin typeface="+mn-lt"/>
              <a:ea typeface="+mn-ea"/>
              <a:cs typeface="+mn-cs"/>
            </a:rPr>
            <a:t>地域づくり推進基金：引き続き過疎地域の自立促進に向けた事業の財源として積み増ししていく。一方で新市まちづくりを推進するための</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財源として取り崩しも行うが、事業の取捨選択を行いながら計画的に行うこととする。</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ふるさと応援基金　 ：</a:t>
          </a:r>
          <a:r>
            <a:rPr kumimoji="1" lang="ja-JP" altLang="en-US" sz="1100" b="0" i="0" baseline="0">
              <a:solidFill>
                <a:schemeClr val="tx1"/>
              </a:solidFill>
              <a:effectLst/>
              <a:latin typeface="+mn-lt"/>
              <a:ea typeface="+mn-ea"/>
              <a:cs typeface="+mn-cs"/>
            </a:rPr>
            <a:t>Ｒ</a:t>
          </a:r>
          <a:r>
            <a:rPr kumimoji="1" lang="en-US" altLang="ja-JP" sz="1100" b="0" i="0" baseline="0">
              <a:solidFill>
                <a:schemeClr val="tx1"/>
              </a:solidFill>
              <a:effectLst/>
              <a:latin typeface="+mn-lt"/>
              <a:ea typeface="+mn-ea"/>
              <a:cs typeface="+mn-cs"/>
            </a:rPr>
            <a:t>5</a:t>
          </a:r>
          <a:r>
            <a:rPr kumimoji="1" lang="ja-JP" altLang="ja-JP" sz="1100" b="0" i="0" baseline="0">
              <a:solidFill>
                <a:schemeClr val="tx1"/>
              </a:solidFill>
              <a:effectLst/>
              <a:latin typeface="+mn-lt"/>
              <a:ea typeface="+mn-ea"/>
              <a:cs typeface="+mn-cs"/>
            </a:rPr>
            <a:t>は</a:t>
          </a:r>
          <a:r>
            <a:rPr kumimoji="1" lang="ja-JP" altLang="en-US" sz="1100" b="0" i="0" baseline="0">
              <a:solidFill>
                <a:schemeClr val="tx1"/>
              </a:solidFill>
              <a:effectLst/>
              <a:latin typeface="+mn-lt"/>
              <a:ea typeface="+mn-ea"/>
              <a:cs typeface="+mn-cs"/>
            </a:rPr>
            <a:t>積立額</a:t>
          </a:r>
          <a:r>
            <a:rPr kumimoji="1" lang="ja-JP" altLang="ja-JP" sz="1100" b="0" i="0" baseline="0">
              <a:solidFill>
                <a:schemeClr val="tx1"/>
              </a:solidFill>
              <a:effectLst/>
              <a:latin typeface="+mn-lt"/>
              <a:ea typeface="+mn-ea"/>
              <a:cs typeface="+mn-cs"/>
            </a:rPr>
            <a:t>より取り崩し額の方が多いため</a:t>
          </a:r>
          <a:r>
            <a:rPr kumimoji="1" lang="ja-JP" altLang="en-US" sz="1100" b="0" i="0" baseline="0">
              <a:solidFill>
                <a:schemeClr val="tx1"/>
              </a:solidFill>
              <a:effectLst/>
              <a:latin typeface="+mn-lt"/>
              <a:ea typeface="+mn-ea"/>
              <a:cs typeface="+mn-cs"/>
            </a:rPr>
            <a:t>減少した。寄付額の増加に注力しつつ、</a:t>
          </a:r>
          <a:r>
            <a:rPr kumimoji="1" lang="ja-JP" altLang="ja-JP" sz="1100" b="0" i="0" baseline="0">
              <a:solidFill>
                <a:schemeClr val="tx1"/>
              </a:solidFill>
              <a:effectLst/>
              <a:latin typeface="+mn-lt"/>
              <a:ea typeface="+mn-ea"/>
              <a:cs typeface="+mn-cs"/>
            </a:rPr>
            <a:t>寄附者の意向に沿った事業の財源として</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充当していく。</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善意により寄附された資金であるため、市の発展に資する事業を中心に活用していく。</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その他の目的基金　：必要に応じて積み立て、取り崩しを行っていく。</a:t>
          </a:r>
          <a:endParaRPr lang="ja-JP" altLang="ja-JP" sz="1400">
            <a:solidFill>
              <a:schemeClr val="tx1"/>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年度は取崩しを行わなかったため大きく増となったが、</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年度は積立て額（</a:t>
          </a:r>
          <a:r>
            <a:rPr kumimoji="1" lang="en-US" altLang="ja-JP" sz="1100">
              <a:solidFill>
                <a:schemeClr val="dk1"/>
              </a:solidFill>
              <a:effectLst/>
              <a:latin typeface="+mn-lt"/>
              <a:ea typeface="+mn-ea"/>
              <a:cs typeface="+mn-cs"/>
            </a:rPr>
            <a:t>362</a:t>
          </a:r>
          <a:r>
            <a:rPr kumimoji="1" lang="ja-JP" altLang="ja-JP" sz="1100">
              <a:solidFill>
                <a:schemeClr val="dk1"/>
              </a:solidFill>
              <a:effectLst/>
              <a:latin typeface="+mn-lt"/>
              <a:ea typeface="+mn-ea"/>
              <a:cs typeface="+mn-cs"/>
            </a:rPr>
            <a:t>百万円）とほぼ同額の取崩し（</a:t>
          </a:r>
          <a:r>
            <a:rPr kumimoji="1" lang="en-US" altLang="ja-JP" sz="1100">
              <a:solidFill>
                <a:schemeClr val="dk1"/>
              </a:solidFill>
              <a:effectLst/>
              <a:latin typeface="+mn-lt"/>
              <a:ea typeface="+mn-ea"/>
              <a:cs typeface="+mn-cs"/>
            </a:rPr>
            <a:t>350</a:t>
          </a:r>
          <a:r>
            <a:rPr kumimoji="1" lang="ja-JP" altLang="ja-JP" sz="1100">
              <a:solidFill>
                <a:schemeClr val="dk1"/>
              </a:solidFill>
              <a:effectLst/>
              <a:latin typeface="+mn-lt"/>
              <a:ea typeface="+mn-ea"/>
              <a:cs typeface="+mn-cs"/>
            </a:rPr>
            <a:t>百万円）を行ったため、前年度と比較すると</a:t>
          </a:r>
          <a:r>
            <a:rPr kumimoji="1" lang="ja-JP" altLang="en-US" sz="1100">
              <a:solidFill>
                <a:schemeClr val="dk1"/>
              </a:solidFill>
              <a:effectLst/>
              <a:latin typeface="+mn-lt"/>
              <a:ea typeface="+mn-ea"/>
              <a:cs typeface="+mn-cs"/>
            </a:rPr>
            <a:t>微増となった</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物件費等が増加したことが要因である。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決算剰余金の</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を積み立てることとしており、適正とされている標準財政規模に対する基金残高割合</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は維持しているものの、生産年齢人口の減少による税収の減等、今後厳しい財政状況が続くことが見込まれる。必要に応じて調整財源として取り崩しを行う。また、災害への備え等予期せぬ歳入不足を補う必要があるため、引き続き可能な限りの積み立て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取り崩し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積み立ては</a:t>
          </a:r>
          <a:r>
            <a:rPr kumimoji="1" lang="ja-JP" altLang="en-US" sz="1100">
              <a:solidFill>
                <a:schemeClr val="dk1"/>
              </a:solidFill>
              <a:effectLst/>
              <a:latin typeface="+mn-lt"/>
              <a:ea typeface="+mn-ea"/>
              <a:cs typeface="+mn-cs"/>
            </a:rPr>
            <a:t>臨時財政対策債分（</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百万円）を行ったため</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地方債の償還計画を踏まえ、必要に応じて積み立てを行っていく</a:t>
          </a:r>
          <a:r>
            <a:rPr kumimoji="1" lang="ja-JP" altLang="en-US"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27,346
26,992
247.50
21,471,810
21,040,259
399,918
11,116,563
23,403,839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単年度の財政力指数は前年度</a:t>
          </a:r>
          <a:r>
            <a:rPr kumimoji="1" lang="ja-JP" altLang="en-US" sz="1100">
              <a:solidFill>
                <a:schemeClr val="dk1"/>
              </a:solidFill>
              <a:effectLst/>
              <a:latin typeface="+mn-lt"/>
              <a:ea typeface="+mn-ea"/>
              <a:cs typeface="+mn-cs"/>
            </a:rPr>
            <a:t>並みの</a:t>
          </a:r>
          <a:r>
            <a:rPr kumimoji="1" lang="en-US" altLang="ja-JP" sz="1100">
              <a:solidFill>
                <a:schemeClr val="dk1"/>
              </a:solidFill>
              <a:effectLst/>
              <a:latin typeface="+mn-lt"/>
              <a:ea typeface="+mn-ea"/>
              <a:cs typeface="+mn-cs"/>
            </a:rPr>
            <a:t>0.28</a:t>
          </a:r>
          <a:r>
            <a:rPr kumimoji="1" lang="ja-JP" altLang="ja-JP" sz="1100">
              <a:solidFill>
                <a:schemeClr val="dk1"/>
              </a:solidFill>
              <a:effectLst/>
              <a:latin typeface="+mn-lt"/>
              <a:ea typeface="+mn-ea"/>
              <a:cs typeface="+mn-cs"/>
            </a:rPr>
            <a:t>であった。</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ヵ年平均の数値は</a:t>
          </a:r>
          <a:r>
            <a:rPr kumimoji="1" lang="en-US" altLang="ja-JP" sz="1100">
              <a:solidFill>
                <a:schemeClr val="dk1"/>
              </a:solidFill>
              <a:effectLst/>
              <a:latin typeface="+mn-lt"/>
              <a:ea typeface="+mn-ea"/>
              <a:cs typeface="+mn-cs"/>
            </a:rPr>
            <a:t>H26</a:t>
          </a:r>
          <a:r>
            <a:rPr kumimoji="1" lang="ja-JP" altLang="ja-JP" sz="1100">
              <a:solidFill>
                <a:schemeClr val="dk1"/>
              </a:solidFill>
              <a:effectLst/>
              <a:latin typeface="+mn-lt"/>
              <a:ea typeface="+mn-ea"/>
              <a:cs typeface="+mn-cs"/>
            </a:rPr>
            <a:t>年度以降減少し続けている。当市は中山間地域に位置し、確固たる基幹産業や企業がないため財政基盤が脆弱である。ベッドタウンでもあるが住み替えや世代交代が進まず、主たる税収である個人市民税は</a:t>
          </a:r>
          <a:r>
            <a:rPr kumimoji="1" lang="en-US" altLang="ja-JP" sz="1100">
              <a:solidFill>
                <a:schemeClr val="dk1"/>
              </a:solidFill>
              <a:effectLst/>
              <a:latin typeface="+mn-lt"/>
              <a:ea typeface="+mn-ea"/>
              <a:cs typeface="+mn-cs"/>
            </a:rPr>
            <a:t>H19</a:t>
          </a:r>
          <a:r>
            <a:rPr kumimoji="1" lang="ja-JP" altLang="ja-JP" sz="1100">
              <a:solidFill>
                <a:schemeClr val="dk1"/>
              </a:solidFill>
              <a:effectLst/>
              <a:latin typeface="+mn-lt"/>
              <a:ea typeface="+mn-ea"/>
              <a:cs typeface="+mn-cs"/>
            </a:rPr>
            <a:t>年度以降逓減している。今後はさらに高齢化が進み、人口減による過疎化も進行することが見込まれる。</a:t>
          </a:r>
          <a:r>
            <a:rPr kumimoji="1" lang="ja-JP" altLang="ja-JP" sz="1100" b="0" i="0" baseline="0">
              <a:solidFill>
                <a:schemeClr val="dk1"/>
              </a:solidFill>
              <a:effectLst/>
              <a:latin typeface="+mn-lt"/>
              <a:ea typeface="+mn-ea"/>
              <a:cs typeface="+mn-cs"/>
            </a:rPr>
            <a:t>第</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次行政改革大綱（</a:t>
          </a:r>
          <a:r>
            <a:rPr kumimoji="1" lang="en-US" altLang="ja-JP" sz="1100" b="0" i="0" baseline="0">
              <a:solidFill>
                <a:schemeClr val="dk1"/>
              </a:solidFill>
              <a:effectLst/>
              <a:latin typeface="+mn-lt"/>
              <a:ea typeface="+mn-ea"/>
              <a:cs typeface="+mn-cs"/>
            </a:rPr>
            <a:t>R3.3</a:t>
          </a:r>
          <a:r>
            <a:rPr kumimoji="1" lang="ja-JP" altLang="ja-JP" sz="1100" b="0" i="0" baseline="0">
              <a:solidFill>
                <a:schemeClr val="dk1"/>
              </a:solidFill>
              <a:effectLst/>
              <a:latin typeface="+mn-lt"/>
              <a:ea typeface="+mn-ea"/>
              <a:cs typeface="+mn-cs"/>
            </a:rPr>
            <a:t>月策定：</a:t>
          </a:r>
          <a:r>
            <a:rPr kumimoji="1" lang="en-US" altLang="ja-JP" sz="1100" b="0" i="0" baseline="0">
              <a:solidFill>
                <a:schemeClr val="dk1"/>
              </a:solidFill>
              <a:effectLst/>
              <a:latin typeface="+mn-lt"/>
              <a:ea typeface="+mn-ea"/>
              <a:cs typeface="+mn-cs"/>
            </a:rPr>
            <a:t>R3</a:t>
          </a:r>
          <a:r>
            <a:rPr kumimoji="1" lang="ja-JP" altLang="ja-JP" sz="1100" b="0" i="0" baseline="0">
              <a:solidFill>
                <a:schemeClr val="dk1"/>
              </a:solidFill>
              <a:effectLst/>
              <a:latin typeface="+mn-lt"/>
              <a:ea typeface="+mn-ea"/>
              <a:cs typeface="+mn-cs"/>
            </a:rPr>
            <a:t>年度から</a:t>
          </a:r>
          <a:r>
            <a:rPr kumimoji="1" lang="en-US" altLang="ja-JP" sz="1100" b="0" i="0" baseline="0">
              <a:solidFill>
                <a:schemeClr val="dk1"/>
              </a:solidFill>
              <a:effectLst/>
              <a:latin typeface="+mn-lt"/>
              <a:ea typeface="+mn-ea"/>
              <a:cs typeface="+mn-cs"/>
            </a:rPr>
            <a:t>R7</a:t>
          </a:r>
          <a:r>
            <a:rPr kumimoji="1" lang="ja-JP" altLang="ja-JP" sz="1100" b="0" i="0" baseline="0">
              <a:solidFill>
                <a:schemeClr val="dk1"/>
              </a:solidFill>
              <a:effectLst/>
              <a:latin typeface="+mn-lt"/>
              <a:ea typeface="+mn-ea"/>
              <a:cs typeface="+mn-cs"/>
            </a:rPr>
            <a:t>年度）、第</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次</a:t>
          </a:r>
          <a:r>
            <a:rPr kumimoji="1" lang="ja-JP" altLang="ja-JP" sz="1100">
              <a:solidFill>
                <a:schemeClr val="dk1"/>
              </a:solidFill>
              <a:effectLst/>
              <a:latin typeface="+mn-lt"/>
              <a:ea typeface="+mn-ea"/>
              <a:cs typeface="+mn-cs"/>
            </a:rPr>
            <a:t>宇陀市総合計画に基づき、転入増加と収入の増加を図りつつ、組織体制の見直しや持続可能な財政運営に努める。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143510</xdr:rowOff>
    </xdr:from>
    <xdr:to>
      <xdr:col>23</xdr:col>
      <xdr:colOff>133350</xdr:colOff>
      <xdr:row>43</xdr:row>
      <xdr:rowOff>143510</xdr:rowOff>
    </xdr:to>
    <xdr:cxnSp macro="">
      <xdr:nvCxnSpPr>
        <xdr:cNvPr id="67" name="直線コネクタ 66"/>
        <xdr:cNvCxnSpPr/>
      </xdr:nvCxnSpPr>
      <xdr:spPr>
        <a:xfrm>
          <a:off x="4114800" y="7515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143510</xdr:rowOff>
    </xdr:to>
    <xdr:cxnSp macro="">
      <xdr:nvCxnSpPr>
        <xdr:cNvPr id="70" name="直線コネクタ 69"/>
        <xdr:cNvCxnSpPr/>
      </xdr:nvCxnSpPr>
      <xdr:spPr>
        <a:xfrm>
          <a:off x="3225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119380</xdr:rowOff>
    </xdr:from>
    <xdr:to>
      <xdr:col>15</xdr:col>
      <xdr:colOff>82550</xdr:colOff>
      <xdr:row>43</xdr:row>
      <xdr:rowOff>143510</xdr:rowOff>
    </xdr:to>
    <xdr:cxnSp macro="">
      <xdr:nvCxnSpPr>
        <xdr:cNvPr id="73" name="直線コネクタ 72"/>
        <xdr:cNvCxnSpPr/>
      </xdr:nvCxnSpPr>
      <xdr:spPr>
        <a:xfrm>
          <a:off x="2336800" y="74917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119380</xdr:rowOff>
    </xdr:from>
    <xdr:to>
      <xdr:col>11</xdr:col>
      <xdr:colOff>31750</xdr:colOff>
      <xdr:row>43</xdr:row>
      <xdr:rowOff>119380</xdr:rowOff>
    </xdr:to>
    <xdr:cxnSp macro="">
      <xdr:nvCxnSpPr>
        <xdr:cNvPr id="76" name="直線コネクタ 75"/>
        <xdr:cNvCxnSpPr/>
      </xdr:nvCxnSpPr>
      <xdr:spPr>
        <a:xfrm>
          <a:off x="1447800" y="7491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86" name="楕円 85"/>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64787</xdr:rowOff>
    </xdr:from>
    <xdr:ext cx="762000" cy="259045"/>
    <xdr:sp macro="" textlink="">
      <xdr:nvSpPr>
        <xdr:cNvPr id="87" name="財政力該当値テキスト"/>
        <xdr:cNvSpPr txBox="1"/>
      </xdr:nvSpPr>
      <xdr:spPr>
        <a:xfrm>
          <a:off x="5041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8" name="楕円 87"/>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7637</xdr:rowOff>
    </xdr:from>
    <xdr:ext cx="736600" cy="259045"/>
    <xdr:sp macro="" textlink="">
      <xdr:nvSpPr>
        <xdr:cNvPr id="89" name="テキスト ボックス 88"/>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90" name="楕円 89"/>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1" name="テキスト ボックス 90"/>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68580</xdr:rowOff>
    </xdr:from>
    <xdr:to>
      <xdr:col>11</xdr:col>
      <xdr:colOff>82550</xdr:colOff>
      <xdr:row>43</xdr:row>
      <xdr:rowOff>170180</xdr:rowOff>
    </xdr:to>
    <xdr:sp macro="" textlink="">
      <xdr:nvSpPr>
        <xdr:cNvPr id="92" name="楕円 91"/>
        <xdr:cNvSpPr/>
      </xdr:nvSpPr>
      <xdr:spPr>
        <a:xfrm>
          <a:off x="2286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154957</xdr:rowOff>
    </xdr:from>
    <xdr:ext cx="762000" cy="259045"/>
    <xdr:sp macro="" textlink="">
      <xdr:nvSpPr>
        <xdr:cNvPr id="93" name="テキスト ボックス 92"/>
        <xdr:cNvSpPr txBox="1"/>
      </xdr:nvSpPr>
      <xdr:spPr>
        <a:xfrm>
          <a:off x="1955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68580</xdr:rowOff>
    </xdr:from>
    <xdr:to>
      <xdr:col>7</xdr:col>
      <xdr:colOff>31750</xdr:colOff>
      <xdr:row>43</xdr:row>
      <xdr:rowOff>170180</xdr:rowOff>
    </xdr:to>
    <xdr:sp macro="" textlink="">
      <xdr:nvSpPr>
        <xdr:cNvPr id="94" name="楕円 93"/>
        <xdr:cNvSpPr/>
      </xdr:nvSpPr>
      <xdr:spPr>
        <a:xfrm>
          <a:off x="1397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154957</xdr:rowOff>
    </xdr:from>
    <xdr:ext cx="762000" cy="259045"/>
    <xdr:sp macro="" textlink="">
      <xdr:nvSpPr>
        <xdr:cNvPr id="95" name="テキスト ボックス 94"/>
        <xdr:cNvSpPr txBox="1"/>
      </xdr:nvSpPr>
      <xdr:spPr>
        <a:xfrm>
          <a:off x="1066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年度は前年度と比べて</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ポイント増加した。これは、</a:t>
          </a:r>
          <a:r>
            <a:rPr kumimoji="1" lang="ja-JP" altLang="en-US" sz="1100">
              <a:solidFill>
                <a:schemeClr val="dk1"/>
              </a:solidFill>
              <a:effectLst/>
              <a:latin typeface="+mn-lt"/>
              <a:ea typeface="+mn-ea"/>
              <a:cs typeface="+mn-cs"/>
            </a:rPr>
            <a:t>地方</a:t>
          </a:r>
          <a:r>
            <a:rPr kumimoji="1" lang="ja-JP" altLang="ja-JP" sz="1100">
              <a:solidFill>
                <a:schemeClr val="dk1"/>
              </a:solidFill>
              <a:effectLst/>
              <a:latin typeface="+mn-lt"/>
              <a:ea typeface="+mn-ea"/>
              <a:cs typeface="+mn-cs"/>
            </a:rPr>
            <a:t>税の減少及び</a:t>
          </a:r>
          <a:r>
            <a:rPr kumimoji="1" lang="ja-JP" altLang="en-US" sz="1100">
              <a:solidFill>
                <a:schemeClr val="dk1"/>
              </a:solidFill>
              <a:effectLst/>
              <a:latin typeface="+mn-lt"/>
              <a:ea typeface="+mn-ea"/>
              <a:cs typeface="+mn-cs"/>
            </a:rPr>
            <a:t>人件費や</a:t>
          </a:r>
          <a:r>
            <a:rPr kumimoji="1" lang="ja-JP" altLang="ja-JP" sz="1100">
              <a:solidFill>
                <a:schemeClr val="dk1"/>
              </a:solidFill>
              <a:effectLst/>
              <a:latin typeface="+mn-lt"/>
              <a:ea typeface="+mn-ea"/>
              <a:cs typeface="+mn-cs"/>
            </a:rPr>
            <a:t>物件費の増加が主な要因である。全国平均及び奈良県平均も増加しているが、依然として各平均値よりも高い数値となっている。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就学前施設建設事業や</a:t>
          </a:r>
          <a:r>
            <a:rPr kumimoji="1" lang="ja-JP" altLang="ja-JP" sz="1100">
              <a:solidFill>
                <a:schemeClr val="dk1"/>
              </a:solidFill>
              <a:effectLst/>
              <a:latin typeface="+mn-lt"/>
              <a:ea typeface="+mn-ea"/>
              <a:cs typeface="+mn-cs"/>
            </a:rPr>
            <a:t>新学校給食センター建設事業等に係る地方債の元利償還が予定されており、公債費の増加による比率上昇が見込まれる。</a:t>
          </a:r>
          <a:endParaRPr lang="ja-JP" altLang="ja-JP" sz="1400">
            <a:effectLst/>
          </a:endParaRPr>
        </a:p>
        <a:p>
          <a:r>
            <a:rPr kumimoji="1" lang="ja-JP" altLang="ja-JP" sz="1100">
              <a:solidFill>
                <a:schemeClr val="dk1"/>
              </a:solidFill>
              <a:effectLst/>
              <a:latin typeface="+mn-lt"/>
              <a:ea typeface="+mn-ea"/>
              <a:cs typeface="+mn-cs"/>
            </a:rPr>
            <a:t>　組織体制の見直しや業務効率化による人件費の削減等に引き続き取り組み、経常経費の削減に努める。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149497</xdr:rowOff>
    </xdr:from>
    <xdr:to>
      <xdr:col>23</xdr:col>
      <xdr:colOff>133350</xdr:colOff>
      <xdr:row>61</xdr:row>
      <xdr:rowOff>5624</xdr:rowOff>
    </xdr:to>
    <xdr:cxnSp macro="">
      <xdr:nvCxnSpPr>
        <xdr:cNvPr id="132" name="直線コネクタ 131"/>
        <xdr:cNvCxnSpPr/>
      </xdr:nvCxnSpPr>
      <xdr:spPr>
        <a:xfrm>
          <a:off x="4114800" y="10436497"/>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87449</xdr:rowOff>
    </xdr:from>
    <xdr:to>
      <xdr:col>19</xdr:col>
      <xdr:colOff>133350</xdr:colOff>
      <xdr:row>60</xdr:row>
      <xdr:rowOff>149497</xdr:rowOff>
    </xdr:to>
    <xdr:cxnSp macro="">
      <xdr:nvCxnSpPr>
        <xdr:cNvPr id="135" name="直線コネクタ 134"/>
        <xdr:cNvCxnSpPr/>
      </xdr:nvCxnSpPr>
      <xdr:spPr>
        <a:xfrm>
          <a:off x="3225800" y="1037444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87449</xdr:rowOff>
    </xdr:from>
    <xdr:to>
      <xdr:col>15</xdr:col>
      <xdr:colOff>82550</xdr:colOff>
      <xdr:row>61</xdr:row>
      <xdr:rowOff>60778</xdr:rowOff>
    </xdr:to>
    <xdr:cxnSp macro="">
      <xdr:nvCxnSpPr>
        <xdr:cNvPr id="138" name="直線コネクタ 137"/>
        <xdr:cNvCxnSpPr/>
      </xdr:nvCxnSpPr>
      <xdr:spPr>
        <a:xfrm flipV="1">
          <a:off x="2336800" y="10374449"/>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60778</xdr:rowOff>
    </xdr:from>
    <xdr:to>
      <xdr:col>11</xdr:col>
      <xdr:colOff>31750</xdr:colOff>
      <xdr:row>62</xdr:row>
      <xdr:rowOff>99604</xdr:rowOff>
    </xdr:to>
    <xdr:cxnSp macro="">
      <xdr:nvCxnSpPr>
        <xdr:cNvPr id="141" name="直線コネクタ 140"/>
        <xdr:cNvCxnSpPr/>
      </xdr:nvCxnSpPr>
      <xdr:spPr>
        <a:xfrm flipV="1">
          <a:off x="1447800" y="10519228"/>
          <a:ext cx="889000" cy="21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126274</xdr:rowOff>
    </xdr:from>
    <xdr:to>
      <xdr:col>23</xdr:col>
      <xdr:colOff>184150</xdr:colOff>
      <xdr:row>61</xdr:row>
      <xdr:rowOff>56424</xdr:rowOff>
    </xdr:to>
    <xdr:sp macro="" textlink="">
      <xdr:nvSpPr>
        <xdr:cNvPr id="151" name="楕円 150"/>
        <xdr:cNvSpPr/>
      </xdr:nvSpPr>
      <xdr:spPr>
        <a:xfrm>
          <a:off x="4902200" y="104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98351</xdr:rowOff>
    </xdr:from>
    <xdr:ext cx="762000" cy="259045"/>
    <xdr:sp macro="" textlink="">
      <xdr:nvSpPr>
        <xdr:cNvPr id="152" name="財政構造の弾力性該当値テキスト"/>
        <xdr:cNvSpPr txBox="1"/>
      </xdr:nvSpPr>
      <xdr:spPr>
        <a:xfrm>
          <a:off x="5041900" y="1038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98697</xdr:rowOff>
    </xdr:from>
    <xdr:to>
      <xdr:col>19</xdr:col>
      <xdr:colOff>184150</xdr:colOff>
      <xdr:row>61</xdr:row>
      <xdr:rowOff>28847</xdr:rowOff>
    </xdr:to>
    <xdr:sp macro="" textlink="">
      <xdr:nvSpPr>
        <xdr:cNvPr id="153" name="楕円 152"/>
        <xdr:cNvSpPr/>
      </xdr:nvSpPr>
      <xdr:spPr>
        <a:xfrm>
          <a:off x="4064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13624</xdr:rowOff>
    </xdr:from>
    <xdr:ext cx="736600" cy="259045"/>
    <xdr:sp macro="" textlink="">
      <xdr:nvSpPr>
        <xdr:cNvPr id="154" name="テキスト ボックス 153"/>
        <xdr:cNvSpPr txBox="1"/>
      </xdr:nvSpPr>
      <xdr:spPr>
        <a:xfrm>
          <a:off x="3733800" y="10472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36649</xdr:rowOff>
    </xdr:from>
    <xdr:to>
      <xdr:col>15</xdr:col>
      <xdr:colOff>133350</xdr:colOff>
      <xdr:row>60</xdr:row>
      <xdr:rowOff>138249</xdr:rowOff>
    </xdr:to>
    <xdr:sp macro="" textlink="">
      <xdr:nvSpPr>
        <xdr:cNvPr id="155" name="楕円 154"/>
        <xdr:cNvSpPr/>
      </xdr:nvSpPr>
      <xdr:spPr>
        <a:xfrm>
          <a:off x="3175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123026</xdr:rowOff>
    </xdr:from>
    <xdr:ext cx="762000" cy="259045"/>
    <xdr:sp macro="" textlink="">
      <xdr:nvSpPr>
        <xdr:cNvPr id="156" name="テキスト ボックス 155"/>
        <xdr:cNvSpPr txBox="1"/>
      </xdr:nvSpPr>
      <xdr:spPr>
        <a:xfrm>
          <a:off x="2844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9978</xdr:rowOff>
    </xdr:from>
    <xdr:to>
      <xdr:col>11</xdr:col>
      <xdr:colOff>82550</xdr:colOff>
      <xdr:row>61</xdr:row>
      <xdr:rowOff>111578</xdr:rowOff>
    </xdr:to>
    <xdr:sp macro="" textlink="">
      <xdr:nvSpPr>
        <xdr:cNvPr id="157" name="楕円 156"/>
        <xdr:cNvSpPr/>
      </xdr:nvSpPr>
      <xdr:spPr>
        <a:xfrm>
          <a:off x="2286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96355</xdr:rowOff>
    </xdr:from>
    <xdr:ext cx="762000" cy="259045"/>
    <xdr:sp macro="" textlink="">
      <xdr:nvSpPr>
        <xdr:cNvPr id="158" name="テキスト ボックス 157"/>
        <xdr:cNvSpPr txBox="1"/>
      </xdr:nvSpPr>
      <xdr:spPr>
        <a:xfrm>
          <a:off x="1955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48804</xdr:rowOff>
    </xdr:from>
    <xdr:to>
      <xdr:col>7</xdr:col>
      <xdr:colOff>31750</xdr:colOff>
      <xdr:row>62</xdr:row>
      <xdr:rowOff>150404</xdr:rowOff>
    </xdr:to>
    <xdr:sp macro="" textlink="">
      <xdr:nvSpPr>
        <xdr:cNvPr id="159" name="楕円 158"/>
        <xdr:cNvSpPr/>
      </xdr:nvSpPr>
      <xdr:spPr>
        <a:xfrm>
          <a:off x="13970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135181</xdr:rowOff>
    </xdr:from>
    <xdr:ext cx="762000" cy="259045"/>
    <xdr:sp macro="" textlink="">
      <xdr:nvSpPr>
        <xdr:cNvPr id="160" name="テキスト ボックス 159"/>
        <xdr:cNvSpPr txBox="1"/>
      </xdr:nvSpPr>
      <xdr:spPr>
        <a:xfrm>
          <a:off x="1066800" y="1076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[240,245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前年度と比較して人件費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物件費は増加した。人口減少（前年度比</a:t>
          </a:r>
          <a:r>
            <a:rPr kumimoji="1" lang="en-US" altLang="ja-JP" sz="1100">
              <a:solidFill>
                <a:schemeClr val="dk1"/>
              </a:solidFill>
              <a:effectLst/>
              <a:latin typeface="+mn-lt"/>
              <a:ea typeface="+mn-ea"/>
              <a:cs typeface="+mn-cs"/>
            </a:rPr>
            <a:t>595</a:t>
          </a:r>
          <a:r>
            <a:rPr kumimoji="1" lang="ja-JP" altLang="ja-JP" sz="1100">
              <a:solidFill>
                <a:schemeClr val="dk1"/>
              </a:solidFill>
              <a:effectLst/>
              <a:latin typeface="+mn-lt"/>
              <a:ea typeface="+mn-ea"/>
              <a:cs typeface="+mn-cs"/>
            </a:rPr>
            <a:t>人減）に伴い、人口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人当たりの金額は増加傾向にある。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物件費増加の主な要因は、</a:t>
          </a:r>
          <a:r>
            <a:rPr kumimoji="1" lang="ja-JP" altLang="en-US" sz="1100">
              <a:solidFill>
                <a:schemeClr val="dk1"/>
              </a:solidFill>
              <a:effectLst/>
              <a:latin typeface="+mn-lt"/>
              <a:ea typeface="+mn-ea"/>
              <a:cs typeface="+mn-cs"/>
            </a:rPr>
            <a:t>会計年度の期末手当支給開始や物価高騰による</a:t>
          </a:r>
          <a:r>
            <a:rPr kumimoji="1" lang="ja-JP" altLang="ja-JP" sz="1100">
              <a:solidFill>
                <a:schemeClr val="dk1"/>
              </a:solidFill>
              <a:effectLst/>
              <a:latin typeface="+mn-lt"/>
              <a:ea typeface="+mn-ea"/>
              <a:cs typeface="+mn-cs"/>
            </a:rPr>
            <a:t>燃料費及び委託料</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増加によるものである。</a:t>
          </a:r>
          <a:r>
            <a:rPr kumimoji="1" lang="ja-JP" altLang="en-US" sz="1100">
              <a:solidFill>
                <a:schemeClr val="dk1"/>
              </a:solidFill>
              <a:effectLst/>
              <a:latin typeface="+mn-lt"/>
              <a:ea typeface="+mn-ea"/>
              <a:cs typeface="+mn-cs"/>
            </a:rPr>
            <a:t>人件費の上昇及び</a:t>
          </a:r>
          <a:r>
            <a:rPr kumimoji="1" lang="ja-JP" altLang="ja-JP" sz="1100">
              <a:solidFill>
                <a:schemeClr val="dk1"/>
              </a:solidFill>
              <a:effectLst/>
              <a:latin typeface="+mn-lt"/>
              <a:ea typeface="+mn-ea"/>
              <a:cs typeface="+mn-cs"/>
            </a:rPr>
            <a:t>物価</a:t>
          </a:r>
          <a:r>
            <a:rPr kumimoji="1" lang="ja-JP" altLang="en-US" sz="1100">
              <a:solidFill>
                <a:schemeClr val="dk1"/>
              </a:solidFill>
              <a:effectLst/>
              <a:latin typeface="+mn-lt"/>
              <a:ea typeface="+mn-ea"/>
              <a:cs typeface="+mn-cs"/>
            </a:rPr>
            <a:t>高騰は今後も続く見込みで</a:t>
          </a:r>
          <a:r>
            <a:rPr kumimoji="1" lang="ja-JP" altLang="ja-JP" sz="1100">
              <a:solidFill>
                <a:schemeClr val="dk1"/>
              </a:solidFill>
              <a:effectLst/>
              <a:latin typeface="+mn-lt"/>
              <a:ea typeface="+mn-ea"/>
              <a:cs typeface="+mn-cs"/>
            </a:rPr>
            <a:t>あることから、更なる業務の効率化に努める。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70596</xdr:rowOff>
    </xdr:from>
    <xdr:to>
      <xdr:col>23</xdr:col>
      <xdr:colOff>133350</xdr:colOff>
      <xdr:row>82</xdr:row>
      <xdr:rowOff>98394</xdr:rowOff>
    </xdr:to>
    <xdr:cxnSp macro="">
      <xdr:nvCxnSpPr>
        <xdr:cNvPr id="196" name="直線コネクタ 195"/>
        <xdr:cNvCxnSpPr/>
      </xdr:nvCxnSpPr>
      <xdr:spPr>
        <a:xfrm>
          <a:off x="4114800" y="14129496"/>
          <a:ext cx="838200" cy="2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50989</xdr:rowOff>
    </xdr:from>
    <xdr:to>
      <xdr:col>19</xdr:col>
      <xdr:colOff>133350</xdr:colOff>
      <xdr:row>82</xdr:row>
      <xdr:rowOff>70596</xdr:rowOff>
    </xdr:to>
    <xdr:cxnSp macro="">
      <xdr:nvCxnSpPr>
        <xdr:cNvPr id="199" name="直線コネクタ 198"/>
        <xdr:cNvCxnSpPr/>
      </xdr:nvCxnSpPr>
      <xdr:spPr>
        <a:xfrm>
          <a:off x="3225800" y="14109889"/>
          <a:ext cx="889000" cy="1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48440</xdr:rowOff>
    </xdr:from>
    <xdr:to>
      <xdr:col>15</xdr:col>
      <xdr:colOff>82550</xdr:colOff>
      <xdr:row>82</xdr:row>
      <xdr:rowOff>50989</xdr:rowOff>
    </xdr:to>
    <xdr:cxnSp macro="">
      <xdr:nvCxnSpPr>
        <xdr:cNvPr id="202" name="直線コネクタ 201"/>
        <xdr:cNvCxnSpPr/>
      </xdr:nvCxnSpPr>
      <xdr:spPr>
        <a:xfrm>
          <a:off x="2336800" y="14107340"/>
          <a:ext cx="889000" cy="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13370</xdr:rowOff>
    </xdr:from>
    <xdr:to>
      <xdr:col>11</xdr:col>
      <xdr:colOff>31750</xdr:colOff>
      <xdr:row>82</xdr:row>
      <xdr:rowOff>48440</xdr:rowOff>
    </xdr:to>
    <xdr:cxnSp macro="">
      <xdr:nvCxnSpPr>
        <xdr:cNvPr id="205" name="直線コネクタ 204"/>
        <xdr:cNvCxnSpPr/>
      </xdr:nvCxnSpPr>
      <xdr:spPr>
        <a:xfrm>
          <a:off x="1447800" y="14072270"/>
          <a:ext cx="889000" cy="3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47594</xdr:rowOff>
    </xdr:from>
    <xdr:to>
      <xdr:col>23</xdr:col>
      <xdr:colOff>184150</xdr:colOff>
      <xdr:row>82</xdr:row>
      <xdr:rowOff>149194</xdr:rowOff>
    </xdr:to>
    <xdr:sp macro="" textlink="">
      <xdr:nvSpPr>
        <xdr:cNvPr id="215" name="楕円 214"/>
        <xdr:cNvSpPr/>
      </xdr:nvSpPr>
      <xdr:spPr>
        <a:xfrm>
          <a:off x="4902200" y="1410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19671</xdr:rowOff>
    </xdr:from>
    <xdr:ext cx="762000" cy="259045"/>
    <xdr:sp macro="" textlink="">
      <xdr:nvSpPr>
        <xdr:cNvPr id="216" name="人件費・物件費等の状況該当値テキスト"/>
        <xdr:cNvSpPr txBox="1"/>
      </xdr:nvSpPr>
      <xdr:spPr>
        <a:xfrm>
          <a:off x="5041900" y="14078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19796</xdr:rowOff>
    </xdr:from>
    <xdr:to>
      <xdr:col>19</xdr:col>
      <xdr:colOff>184150</xdr:colOff>
      <xdr:row>82</xdr:row>
      <xdr:rowOff>121396</xdr:rowOff>
    </xdr:to>
    <xdr:sp macro="" textlink="">
      <xdr:nvSpPr>
        <xdr:cNvPr id="217" name="楕円 216"/>
        <xdr:cNvSpPr/>
      </xdr:nvSpPr>
      <xdr:spPr>
        <a:xfrm>
          <a:off x="4064000" y="1407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106173</xdr:rowOff>
    </xdr:from>
    <xdr:ext cx="736600" cy="259045"/>
    <xdr:sp macro="" textlink="">
      <xdr:nvSpPr>
        <xdr:cNvPr id="218" name="テキスト ボックス 217"/>
        <xdr:cNvSpPr txBox="1"/>
      </xdr:nvSpPr>
      <xdr:spPr>
        <a:xfrm>
          <a:off x="3733800" y="1416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189</xdr:rowOff>
    </xdr:from>
    <xdr:to>
      <xdr:col>15</xdr:col>
      <xdr:colOff>133350</xdr:colOff>
      <xdr:row>82</xdr:row>
      <xdr:rowOff>101789</xdr:rowOff>
    </xdr:to>
    <xdr:sp macro="" textlink="">
      <xdr:nvSpPr>
        <xdr:cNvPr id="219" name="楕円 218"/>
        <xdr:cNvSpPr/>
      </xdr:nvSpPr>
      <xdr:spPr>
        <a:xfrm>
          <a:off x="3175000" y="1405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86566</xdr:rowOff>
    </xdr:from>
    <xdr:ext cx="762000" cy="259045"/>
    <xdr:sp macro="" textlink="">
      <xdr:nvSpPr>
        <xdr:cNvPr id="220" name="テキスト ボックス 219"/>
        <xdr:cNvSpPr txBox="1"/>
      </xdr:nvSpPr>
      <xdr:spPr>
        <a:xfrm>
          <a:off x="2844800" y="1414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169090</xdr:rowOff>
    </xdr:from>
    <xdr:to>
      <xdr:col>11</xdr:col>
      <xdr:colOff>82550</xdr:colOff>
      <xdr:row>82</xdr:row>
      <xdr:rowOff>99240</xdr:rowOff>
    </xdr:to>
    <xdr:sp macro="" textlink="">
      <xdr:nvSpPr>
        <xdr:cNvPr id="221" name="楕円 220"/>
        <xdr:cNvSpPr/>
      </xdr:nvSpPr>
      <xdr:spPr>
        <a:xfrm>
          <a:off x="2286000" y="1405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84017</xdr:rowOff>
    </xdr:from>
    <xdr:ext cx="762000" cy="259045"/>
    <xdr:sp macro="" textlink="">
      <xdr:nvSpPr>
        <xdr:cNvPr id="222" name="テキスト ボックス 221"/>
        <xdr:cNvSpPr txBox="1"/>
      </xdr:nvSpPr>
      <xdr:spPr>
        <a:xfrm>
          <a:off x="1955800" y="1414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134020</xdr:rowOff>
    </xdr:from>
    <xdr:to>
      <xdr:col>7</xdr:col>
      <xdr:colOff>31750</xdr:colOff>
      <xdr:row>82</xdr:row>
      <xdr:rowOff>64170</xdr:rowOff>
    </xdr:to>
    <xdr:sp macro="" textlink="">
      <xdr:nvSpPr>
        <xdr:cNvPr id="223" name="楕円 222"/>
        <xdr:cNvSpPr/>
      </xdr:nvSpPr>
      <xdr:spPr>
        <a:xfrm>
          <a:off x="1397000" y="1402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48947</xdr:rowOff>
    </xdr:from>
    <xdr:ext cx="762000" cy="259045"/>
    <xdr:sp macro="" textlink="">
      <xdr:nvSpPr>
        <xdr:cNvPr id="224" name="テキスト ボックス 223"/>
        <xdr:cNvSpPr txBox="1"/>
      </xdr:nvSpPr>
      <xdr:spPr>
        <a:xfrm>
          <a:off x="1066800" y="14107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H19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月から</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H22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月から</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％の職員給減額を実施してきたことにより類似団体平均を下回っていたが、</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月より職員給与の減額を取りやめた。これにより、ラスパイレス指数は上昇し、類似団体平均を上回る状況が続いている。国に準じた給与制度設計を実施し適正化に取り組んでいく。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104422</xdr:rowOff>
    </xdr:to>
    <xdr:cxnSp macro="">
      <xdr:nvCxnSpPr>
        <xdr:cNvPr id="258" name="直線コネクタ 257"/>
        <xdr:cNvCxnSpPr/>
      </xdr:nvCxnSpPr>
      <xdr:spPr>
        <a:xfrm>
          <a:off x="16179800" y="14966950"/>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77611</xdr:rowOff>
    </xdr:to>
    <xdr:cxnSp macro="">
      <xdr:nvCxnSpPr>
        <xdr:cNvPr id="261" name="直線コネクタ 260"/>
        <xdr:cNvCxnSpPr/>
      </xdr:nvCxnSpPr>
      <xdr:spPr>
        <a:xfrm flipV="1">
          <a:off x="15290800" y="149669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64205</xdr:rowOff>
    </xdr:from>
    <xdr:to>
      <xdr:col>72</xdr:col>
      <xdr:colOff>203200</xdr:colOff>
      <xdr:row>87</xdr:row>
      <xdr:rowOff>77611</xdr:rowOff>
    </xdr:to>
    <xdr:cxnSp macro="">
      <xdr:nvCxnSpPr>
        <xdr:cNvPr id="264" name="直線コネクタ 263"/>
        <xdr:cNvCxnSpPr/>
      </xdr:nvCxnSpPr>
      <xdr:spPr>
        <a:xfrm>
          <a:off x="14401800" y="1498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64205</xdr:rowOff>
    </xdr:to>
    <xdr:cxnSp macro="">
      <xdr:nvCxnSpPr>
        <xdr:cNvPr id="267" name="直線コネクタ 266"/>
        <xdr:cNvCxnSpPr/>
      </xdr:nvCxnSpPr>
      <xdr:spPr>
        <a:xfrm>
          <a:off x="13512800" y="1496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53622</xdr:rowOff>
    </xdr:from>
    <xdr:to>
      <xdr:col>81</xdr:col>
      <xdr:colOff>95250</xdr:colOff>
      <xdr:row>87</xdr:row>
      <xdr:rowOff>155222</xdr:rowOff>
    </xdr:to>
    <xdr:sp macro="" textlink="">
      <xdr:nvSpPr>
        <xdr:cNvPr id="277" name="楕円 276"/>
        <xdr:cNvSpPr/>
      </xdr:nvSpPr>
      <xdr:spPr>
        <a:xfrm>
          <a:off x="169672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25699</xdr:rowOff>
    </xdr:from>
    <xdr:ext cx="762000" cy="259045"/>
    <xdr:sp macro="" textlink="">
      <xdr:nvSpPr>
        <xdr:cNvPr id="278" name="給与水準   （国との比較）該当値テキスト"/>
        <xdr:cNvSpPr txBox="1"/>
      </xdr:nvSpPr>
      <xdr:spPr>
        <a:xfrm>
          <a:off x="17106900" y="1494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9" name="楕円 278"/>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80" name="テキスト ボックス 279"/>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26811</xdr:rowOff>
    </xdr:from>
    <xdr:to>
      <xdr:col>73</xdr:col>
      <xdr:colOff>44450</xdr:colOff>
      <xdr:row>87</xdr:row>
      <xdr:rowOff>128411</xdr:rowOff>
    </xdr:to>
    <xdr:sp macro="" textlink="">
      <xdr:nvSpPr>
        <xdr:cNvPr id="281" name="楕円 280"/>
        <xdr:cNvSpPr/>
      </xdr:nvSpPr>
      <xdr:spPr>
        <a:xfrm>
          <a:off x="15240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113188</xdr:rowOff>
    </xdr:from>
    <xdr:ext cx="762000" cy="259045"/>
    <xdr:sp macro="" textlink="">
      <xdr:nvSpPr>
        <xdr:cNvPr id="282" name="テキスト ボックス 281"/>
        <xdr:cNvSpPr txBox="1"/>
      </xdr:nvSpPr>
      <xdr:spPr>
        <a:xfrm>
          <a:off x="14909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13405</xdr:rowOff>
    </xdr:from>
    <xdr:to>
      <xdr:col>68</xdr:col>
      <xdr:colOff>203200</xdr:colOff>
      <xdr:row>87</xdr:row>
      <xdr:rowOff>115005</xdr:rowOff>
    </xdr:to>
    <xdr:sp macro="" textlink="">
      <xdr:nvSpPr>
        <xdr:cNvPr id="283" name="楕円 282"/>
        <xdr:cNvSpPr/>
      </xdr:nvSpPr>
      <xdr:spPr>
        <a:xfrm>
          <a:off x="14351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99782</xdr:rowOff>
    </xdr:from>
    <xdr:ext cx="762000" cy="259045"/>
    <xdr:sp macro="" textlink="">
      <xdr:nvSpPr>
        <xdr:cNvPr id="284" name="テキスト ボックス 283"/>
        <xdr:cNvSpPr txBox="1"/>
      </xdr:nvSpPr>
      <xdr:spPr>
        <a:xfrm>
          <a:off x="14020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5" name="楕円 284"/>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6" name="テキスト ボックス 285"/>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地理的要因及び合併前の職員や施設を引き継いでいることから、類似団体と比較して総枠的に多い。</a:t>
          </a:r>
          <a:r>
            <a:rPr kumimoji="1" lang="en-US" altLang="ja-JP" sz="1100" b="0" i="0" baseline="0">
              <a:solidFill>
                <a:schemeClr val="dk1"/>
              </a:solidFill>
              <a:effectLst/>
              <a:latin typeface="+mn-lt"/>
              <a:ea typeface="+mn-ea"/>
              <a:cs typeface="+mn-cs"/>
            </a:rPr>
            <a:t>H22</a:t>
          </a:r>
          <a:r>
            <a:rPr kumimoji="1" lang="ja-JP" altLang="ja-JP" sz="1100" b="0" i="0" baseline="0">
              <a:solidFill>
                <a:schemeClr val="dk1"/>
              </a:solidFill>
              <a:effectLst/>
              <a:latin typeface="+mn-lt"/>
              <a:ea typeface="+mn-ea"/>
              <a:cs typeface="+mn-cs"/>
            </a:rPr>
            <a:t>年度から</a:t>
          </a:r>
          <a:r>
            <a:rPr kumimoji="1" lang="en-US" altLang="ja-JP" sz="1100" b="0" i="0" baseline="0">
              <a:solidFill>
                <a:schemeClr val="dk1"/>
              </a:solidFill>
              <a:effectLst/>
              <a:latin typeface="+mn-lt"/>
              <a:ea typeface="+mn-ea"/>
              <a:cs typeface="+mn-cs"/>
            </a:rPr>
            <a:t>H26</a:t>
          </a:r>
          <a:r>
            <a:rPr kumimoji="1" lang="ja-JP" altLang="ja-JP" sz="1100" b="0" i="0" baseline="0">
              <a:solidFill>
                <a:schemeClr val="dk1"/>
              </a:solidFill>
              <a:effectLst/>
              <a:latin typeface="+mn-lt"/>
              <a:ea typeface="+mn-ea"/>
              <a:cs typeface="+mn-cs"/>
            </a:rPr>
            <a:t>年度において、第</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次宇陀市行政改革大綱に基づき定員の適正化を図るため、早期勧奨退職制度の導入等により普通会計職員</a:t>
          </a:r>
          <a:r>
            <a:rPr kumimoji="1" lang="en-US" altLang="ja-JP" sz="1100" b="0" i="0" baseline="0">
              <a:solidFill>
                <a:schemeClr val="dk1"/>
              </a:solidFill>
              <a:effectLst/>
              <a:latin typeface="+mn-lt"/>
              <a:ea typeface="+mn-ea"/>
              <a:cs typeface="+mn-cs"/>
            </a:rPr>
            <a:t>48</a:t>
          </a:r>
          <a:r>
            <a:rPr kumimoji="1" lang="ja-JP" altLang="ja-JP" sz="1100" b="0" i="0" baseline="0">
              <a:solidFill>
                <a:schemeClr val="dk1"/>
              </a:solidFill>
              <a:effectLst/>
              <a:latin typeface="+mn-lt"/>
              <a:ea typeface="+mn-ea"/>
              <a:cs typeface="+mn-cs"/>
            </a:rPr>
            <a:t>人の削減を目標としていたところ、結果</a:t>
          </a:r>
          <a:r>
            <a:rPr kumimoji="1" lang="en-US" altLang="ja-JP" sz="1100" b="0" i="0" baseline="0">
              <a:solidFill>
                <a:schemeClr val="dk1"/>
              </a:solidFill>
              <a:effectLst/>
              <a:latin typeface="+mn-lt"/>
              <a:ea typeface="+mn-ea"/>
              <a:cs typeface="+mn-cs"/>
            </a:rPr>
            <a:t>91</a:t>
          </a:r>
          <a:r>
            <a:rPr kumimoji="1" lang="ja-JP" altLang="ja-JP" sz="1100" b="0" i="0" baseline="0">
              <a:solidFill>
                <a:schemeClr val="dk1"/>
              </a:solidFill>
              <a:effectLst/>
              <a:latin typeface="+mn-lt"/>
              <a:ea typeface="+mn-ea"/>
              <a:cs typeface="+mn-cs"/>
            </a:rPr>
            <a:t>人の減となり目標を大幅に超えた。その後も職員数の削減に向けた取り組みを実施してきたが、依然として類似団体平均より</a:t>
          </a:r>
          <a:r>
            <a:rPr kumimoji="1" lang="en-US" altLang="ja-JP" sz="1100" b="0" i="0" baseline="0">
              <a:solidFill>
                <a:schemeClr val="dk1"/>
              </a:solidFill>
              <a:effectLst/>
              <a:latin typeface="+mn-lt"/>
              <a:ea typeface="+mn-ea"/>
              <a:cs typeface="+mn-cs"/>
            </a:rPr>
            <a:t>1.57</a:t>
          </a:r>
          <a:r>
            <a:rPr kumimoji="1" lang="ja-JP" altLang="ja-JP" sz="1100" b="0" i="0" baseline="0">
              <a:solidFill>
                <a:schemeClr val="dk1"/>
              </a:solidFill>
              <a:effectLst/>
              <a:latin typeface="+mn-lt"/>
              <a:ea typeface="+mn-ea"/>
              <a:cs typeface="+mn-cs"/>
            </a:rPr>
            <a:t>人多い。職員平均年齢の高年齢化も課題な</a:t>
          </a:r>
          <a:r>
            <a:rPr kumimoji="1" lang="ja-JP" altLang="en-US" sz="1100" b="0" i="0" baseline="0">
              <a:solidFill>
                <a:schemeClr val="dk1"/>
              </a:solidFill>
              <a:effectLst/>
              <a:latin typeface="+mn-lt"/>
              <a:ea typeface="+mn-ea"/>
              <a:cs typeface="+mn-cs"/>
            </a:rPr>
            <a:t>ため</a:t>
          </a:r>
          <a:r>
            <a:rPr kumimoji="1" lang="ja-JP" altLang="ja-JP" sz="1100" b="0" i="0" baseline="0">
              <a:solidFill>
                <a:schemeClr val="dk1"/>
              </a:solidFill>
              <a:effectLst/>
              <a:latin typeface="+mn-lt"/>
              <a:ea typeface="+mn-ea"/>
              <a:cs typeface="+mn-cs"/>
            </a:rPr>
            <a:t>、第</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次宇陀市行政改革大綱に基づき、年齢構成のバランスを意識した定員管理に取り組む。</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103294</xdr:rowOff>
    </xdr:from>
    <xdr:to>
      <xdr:col>81</xdr:col>
      <xdr:colOff>44450</xdr:colOff>
      <xdr:row>61</xdr:row>
      <xdr:rowOff>129836</xdr:rowOff>
    </xdr:to>
    <xdr:cxnSp macro="">
      <xdr:nvCxnSpPr>
        <xdr:cNvPr id="321" name="直線コネクタ 320"/>
        <xdr:cNvCxnSpPr/>
      </xdr:nvCxnSpPr>
      <xdr:spPr>
        <a:xfrm>
          <a:off x="16179800" y="10561744"/>
          <a:ext cx="838200" cy="2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103294</xdr:rowOff>
    </xdr:from>
    <xdr:to>
      <xdr:col>77</xdr:col>
      <xdr:colOff>44450</xdr:colOff>
      <xdr:row>61</xdr:row>
      <xdr:rowOff>108924</xdr:rowOff>
    </xdr:to>
    <xdr:cxnSp macro="">
      <xdr:nvCxnSpPr>
        <xdr:cNvPr id="324" name="直線コネクタ 323"/>
        <xdr:cNvCxnSpPr/>
      </xdr:nvCxnSpPr>
      <xdr:spPr>
        <a:xfrm flipV="1">
          <a:off x="15290800" y="10561744"/>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88011</xdr:rowOff>
    </xdr:from>
    <xdr:to>
      <xdr:col>72</xdr:col>
      <xdr:colOff>203200</xdr:colOff>
      <xdr:row>61</xdr:row>
      <xdr:rowOff>108924</xdr:rowOff>
    </xdr:to>
    <xdr:cxnSp macro="">
      <xdr:nvCxnSpPr>
        <xdr:cNvPr id="327" name="直線コネクタ 326"/>
        <xdr:cNvCxnSpPr/>
      </xdr:nvCxnSpPr>
      <xdr:spPr>
        <a:xfrm>
          <a:off x="14401800" y="10546461"/>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82381</xdr:rowOff>
    </xdr:from>
    <xdr:to>
      <xdr:col>68</xdr:col>
      <xdr:colOff>152400</xdr:colOff>
      <xdr:row>61</xdr:row>
      <xdr:rowOff>88011</xdr:rowOff>
    </xdr:to>
    <xdr:cxnSp macro="">
      <xdr:nvCxnSpPr>
        <xdr:cNvPr id="330" name="直線コネクタ 329"/>
        <xdr:cNvCxnSpPr/>
      </xdr:nvCxnSpPr>
      <xdr:spPr>
        <a:xfrm>
          <a:off x="13512800" y="10540831"/>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79036</xdr:rowOff>
    </xdr:from>
    <xdr:to>
      <xdr:col>81</xdr:col>
      <xdr:colOff>95250</xdr:colOff>
      <xdr:row>62</xdr:row>
      <xdr:rowOff>9186</xdr:rowOff>
    </xdr:to>
    <xdr:sp macro="" textlink="">
      <xdr:nvSpPr>
        <xdr:cNvPr id="340" name="楕円 339"/>
        <xdr:cNvSpPr/>
      </xdr:nvSpPr>
      <xdr:spPr>
        <a:xfrm>
          <a:off x="16967200" y="1053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51113</xdr:rowOff>
    </xdr:from>
    <xdr:ext cx="762000" cy="259045"/>
    <xdr:sp macro="" textlink="">
      <xdr:nvSpPr>
        <xdr:cNvPr id="341" name="定員管理の状況該当値テキスト"/>
        <xdr:cNvSpPr txBox="1"/>
      </xdr:nvSpPr>
      <xdr:spPr>
        <a:xfrm>
          <a:off x="17106900" y="1050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52494</xdr:rowOff>
    </xdr:from>
    <xdr:to>
      <xdr:col>77</xdr:col>
      <xdr:colOff>95250</xdr:colOff>
      <xdr:row>61</xdr:row>
      <xdr:rowOff>154094</xdr:rowOff>
    </xdr:to>
    <xdr:sp macro="" textlink="">
      <xdr:nvSpPr>
        <xdr:cNvPr id="342" name="楕円 341"/>
        <xdr:cNvSpPr/>
      </xdr:nvSpPr>
      <xdr:spPr>
        <a:xfrm>
          <a:off x="16129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138871</xdr:rowOff>
    </xdr:from>
    <xdr:ext cx="736600" cy="259045"/>
    <xdr:sp macro="" textlink="">
      <xdr:nvSpPr>
        <xdr:cNvPr id="343" name="テキスト ボックス 342"/>
        <xdr:cNvSpPr txBox="1"/>
      </xdr:nvSpPr>
      <xdr:spPr>
        <a:xfrm>
          <a:off x="15798800" y="10597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58124</xdr:rowOff>
    </xdr:from>
    <xdr:to>
      <xdr:col>73</xdr:col>
      <xdr:colOff>44450</xdr:colOff>
      <xdr:row>61</xdr:row>
      <xdr:rowOff>159724</xdr:rowOff>
    </xdr:to>
    <xdr:sp macro="" textlink="">
      <xdr:nvSpPr>
        <xdr:cNvPr id="344" name="楕円 343"/>
        <xdr:cNvSpPr/>
      </xdr:nvSpPr>
      <xdr:spPr>
        <a:xfrm>
          <a:off x="15240000" y="1051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144501</xdr:rowOff>
    </xdr:from>
    <xdr:ext cx="762000" cy="259045"/>
    <xdr:sp macro="" textlink="">
      <xdr:nvSpPr>
        <xdr:cNvPr id="345" name="テキスト ボックス 344"/>
        <xdr:cNvSpPr txBox="1"/>
      </xdr:nvSpPr>
      <xdr:spPr>
        <a:xfrm>
          <a:off x="14909800" y="1060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37211</xdr:rowOff>
    </xdr:from>
    <xdr:to>
      <xdr:col>68</xdr:col>
      <xdr:colOff>203200</xdr:colOff>
      <xdr:row>61</xdr:row>
      <xdr:rowOff>138811</xdr:rowOff>
    </xdr:to>
    <xdr:sp macro="" textlink="">
      <xdr:nvSpPr>
        <xdr:cNvPr id="346" name="楕円 345"/>
        <xdr:cNvSpPr/>
      </xdr:nvSpPr>
      <xdr:spPr>
        <a:xfrm>
          <a:off x="14351000" y="1049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123588</xdr:rowOff>
    </xdr:from>
    <xdr:ext cx="762000" cy="259045"/>
    <xdr:sp macro="" textlink="">
      <xdr:nvSpPr>
        <xdr:cNvPr id="347" name="テキスト ボックス 346"/>
        <xdr:cNvSpPr txBox="1"/>
      </xdr:nvSpPr>
      <xdr:spPr>
        <a:xfrm>
          <a:off x="14020800" y="1058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31581</xdr:rowOff>
    </xdr:from>
    <xdr:to>
      <xdr:col>64</xdr:col>
      <xdr:colOff>152400</xdr:colOff>
      <xdr:row>61</xdr:row>
      <xdr:rowOff>133181</xdr:rowOff>
    </xdr:to>
    <xdr:sp macro="" textlink="">
      <xdr:nvSpPr>
        <xdr:cNvPr id="348" name="楕円 347"/>
        <xdr:cNvSpPr/>
      </xdr:nvSpPr>
      <xdr:spPr>
        <a:xfrm>
          <a:off x="13462000" y="1049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117958</xdr:rowOff>
    </xdr:from>
    <xdr:ext cx="762000" cy="259045"/>
    <xdr:sp macro="" textlink="">
      <xdr:nvSpPr>
        <xdr:cNvPr id="349" name="テキスト ボックス 348"/>
        <xdr:cNvSpPr txBox="1"/>
      </xdr:nvSpPr>
      <xdr:spPr>
        <a:xfrm>
          <a:off x="13131800" y="10576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合併以前より財源を地方債に求めてきたため、旧町村での過疎対策事業債や公住債等の償還により</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高い水準で推移してきた。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近年は新規発行額の抑制</a:t>
          </a:r>
          <a:r>
            <a:rPr kumimoji="1" lang="ja-JP" altLang="en-US" sz="1100" b="0" i="0" baseline="0">
              <a:solidFill>
                <a:schemeClr val="dk1"/>
              </a:solidFill>
              <a:effectLst/>
              <a:latin typeface="+mn-lt"/>
              <a:ea typeface="+mn-ea"/>
              <a:cs typeface="+mn-cs"/>
            </a:rPr>
            <a:t>等に</a:t>
          </a:r>
          <a:r>
            <a:rPr kumimoji="1" lang="ja-JP" altLang="ja-JP" sz="1100" b="0" i="0" baseline="0">
              <a:solidFill>
                <a:schemeClr val="dk1"/>
              </a:solidFill>
              <a:effectLst/>
              <a:latin typeface="+mn-lt"/>
              <a:ea typeface="+mn-ea"/>
              <a:cs typeface="+mn-cs"/>
            </a:rPr>
            <a:t>より年々改善して</a:t>
          </a:r>
          <a:r>
            <a:rPr kumimoji="1" lang="ja-JP" altLang="en-US" sz="1100" b="0" i="0" baseline="0">
              <a:solidFill>
                <a:schemeClr val="dk1"/>
              </a:solidFill>
              <a:effectLst/>
              <a:latin typeface="+mn-lt"/>
              <a:ea typeface="+mn-ea"/>
              <a:cs typeface="+mn-cs"/>
            </a:rPr>
            <a:t>きていたが</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年度は</a:t>
          </a:r>
          <a:r>
            <a:rPr kumimoji="1" lang="ja-JP" altLang="ja-JP" sz="1100" b="0" i="0" baseline="0">
              <a:solidFill>
                <a:schemeClr val="dk1"/>
              </a:solidFill>
              <a:effectLst/>
              <a:latin typeface="+mn-lt"/>
              <a:ea typeface="+mn-ea"/>
              <a:cs typeface="+mn-cs"/>
            </a:rPr>
            <a:t>前年度と比較して</a:t>
          </a:r>
          <a:r>
            <a:rPr kumimoji="1" lang="ja-JP" altLang="en-US" sz="1100" b="0" i="0" baseline="0">
              <a:solidFill>
                <a:schemeClr val="dk1"/>
              </a:solidFill>
              <a:effectLst/>
              <a:latin typeface="+mn-lt"/>
              <a:ea typeface="+mn-ea"/>
              <a:cs typeface="+mn-cs"/>
            </a:rPr>
            <a:t>横ばいとなった</a:t>
          </a:r>
          <a:r>
            <a:rPr kumimoji="1" lang="ja-JP" altLang="ja-JP" sz="1100" b="0" i="0" baseline="0">
              <a:solidFill>
                <a:schemeClr val="dk1"/>
              </a:solidFill>
              <a:effectLst/>
              <a:latin typeface="+mn-lt"/>
              <a:ea typeface="+mn-ea"/>
              <a:cs typeface="+mn-cs"/>
            </a:rPr>
            <a:t>。主な要因は起債事業の増加により公債費</a:t>
          </a:r>
          <a:r>
            <a:rPr kumimoji="1" lang="ja-JP" altLang="en-US" sz="1100" b="0" i="0" baseline="0">
              <a:solidFill>
                <a:schemeClr val="dk1"/>
              </a:solidFill>
              <a:effectLst/>
              <a:latin typeface="+mn-lt"/>
              <a:ea typeface="+mn-ea"/>
              <a:cs typeface="+mn-cs"/>
            </a:rPr>
            <a:t>の減少が前年比微減にとどまったことによる</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就学前施設建設事業</a:t>
          </a:r>
          <a:r>
            <a:rPr kumimoji="1" lang="ja-JP" altLang="ja-JP" sz="1100" b="0" i="0" baseline="0">
              <a:solidFill>
                <a:schemeClr val="dk1"/>
              </a:solidFill>
              <a:effectLst/>
              <a:latin typeface="+mn-lt"/>
              <a:ea typeface="+mn-ea"/>
              <a:cs typeface="+mn-cs"/>
            </a:rPr>
            <a:t>等の大型投資事業による公債費負担が控えているため、</a:t>
          </a:r>
          <a:r>
            <a:rPr kumimoji="1" lang="ja-JP" altLang="en-US" sz="1100" b="0" i="0" baseline="0">
              <a:solidFill>
                <a:schemeClr val="dk1"/>
              </a:solidFill>
              <a:effectLst/>
              <a:latin typeface="+mn-lt"/>
              <a:ea typeface="+mn-ea"/>
              <a:cs typeface="+mn-cs"/>
            </a:rPr>
            <a:t>今後、</a:t>
          </a:r>
          <a:r>
            <a:rPr kumimoji="1" lang="ja-JP" altLang="ja-JP" sz="1100" b="0" i="0" baseline="0">
              <a:solidFill>
                <a:schemeClr val="dk1"/>
              </a:solidFill>
              <a:effectLst/>
              <a:latin typeface="+mn-lt"/>
              <a:ea typeface="+mn-ea"/>
              <a:cs typeface="+mn-cs"/>
            </a:rPr>
            <a:t>上昇に転じる</a:t>
          </a:r>
          <a:r>
            <a:rPr kumimoji="1" lang="ja-JP" altLang="en-US" sz="1100" b="0" i="0" baseline="0">
              <a:solidFill>
                <a:schemeClr val="dk1"/>
              </a:solidFill>
              <a:effectLst/>
              <a:latin typeface="+mn-lt"/>
              <a:ea typeface="+mn-ea"/>
              <a:cs typeface="+mn-cs"/>
            </a:rPr>
            <a:t>見込みで</a:t>
          </a:r>
          <a:r>
            <a:rPr kumimoji="1" lang="ja-JP" altLang="ja-JP" sz="1100" b="0" i="0" baseline="0">
              <a:solidFill>
                <a:schemeClr val="dk1"/>
              </a:solidFill>
              <a:effectLst/>
              <a:latin typeface="+mn-lt"/>
              <a:ea typeface="+mn-ea"/>
              <a:cs typeface="+mn-cs"/>
            </a:rPr>
            <a:t>ある。新規発行抑制等に引き続き取り組み、起債に大きく頼ることのない財政運営に努める。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58208</xdr:rowOff>
    </xdr:from>
    <xdr:to>
      <xdr:col>81</xdr:col>
      <xdr:colOff>44450</xdr:colOff>
      <xdr:row>37</xdr:row>
      <xdr:rowOff>58208</xdr:rowOff>
    </xdr:to>
    <xdr:cxnSp macro="">
      <xdr:nvCxnSpPr>
        <xdr:cNvPr id="383" name="直線コネクタ 382"/>
        <xdr:cNvCxnSpPr/>
      </xdr:nvCxnSpPr>
      <xdr:spPr>
        <a:xfrm>
          <a:off x="16179800" y="64018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58208</xdr:rowOff>
    </xdr:from>
    <xdr:to>
      <xdr:col>77</xdr:col>
      <xdr:colOff>44450</xdr:colOff>
      <xdr:row>37</xdr:row>
      <xdr:rowOff>92392</xdr:rowOff>
    </xdr:to>
    <xdr:cxnSp macro="">
      <xdr:nvCxnSpPr>
        <xdr:cNvPr id="386" name="直線コネクタ 385"/>
        <xdr:cNvCxnSpPr/>
      </xdr:nvCxnSpPr>
      <xdr:spPr>
        <a:xfrm flipV="1">
          <a:off x="15290800" y="6401858"/>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92392</xdr:rowOff>
    </xdr:from>
    <xdr:to>
      <xdr:col>72</xdr:col>
      <xdr:colOff>203200</xdr:colOff>
      <xdr:row>37</xdr:row>
      <xdr:rowOff>106468</xdr:rowOff>
    </xdr:to>
    <xdr:cxnSp macro="">
      <xdr:nvCxnSpPr>
        <xdr:cNvPr id="389" name="直線コネクタ 388"/>
        <xdr:cNvCxnSpPr/>
      </xdr:nvCxnSpPr>
      <xdr:spPr>
        <a:xfrm flipV="1">
          <a:off x="14401800" y="643604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106468</xdr:rowOff>
    </xdr:from>
    <xdr:to>
      <xdr:col>68</xdr:col>
      <xdr:colOff>152400</xdr:colOff>
      <xdr:row>37</xdr:row>
      <xdr:rowOff>126577</xdr:rowOff>
    </xdr:to>
    <xdr:cxnSp macro="">
      <xdr:nvCxnSpPr>
        <xdr:cNvPr id="392" name="直線コネクタ 391"/>
        <xdr:cNvCxnSpPr/>
      </xdr:nvCxnSpPr>
      <xdr:spPr>
        <a:xfrm flipV="1">
          <a:off x="13512800" y="645011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7408</xdr:rowOff>
    </xdr:from>
    <xdr:to>
      <xdr:col>81</xdr:col>
      <xdr:colOff>95250</xdr:colOff>
      <xdr:row>37</xdr:row>
      <xdr:rowOff>109008</xdr:rowOff>
    </xdr:to>
    <xdr:sp macro="" textlink="">
      <xdr:nvSpPr>
        <xdr:cNvPr id="402" name="楕円 401"/>
        <xdr:cNvSpPr/>
      </xdr:nvSpPr>
      <xdr:spPr>
        <a:xfrm>
          <a:off x="169672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150935</xdr:rowOff>
    </xdr:from>
    <xdr:ext cx="762000" cy="259045"/>
    <xdr:sp macro="" textlink="">
      <xdr:nvSpPr>
        <xdr:cNvPr id="403" name="公債費負担の状況該当値テキスト"/>
        <xdr:cNvSpPr txBox="1"/>
      </xdr:nvSpPr>
      <xdr:spPr>
        <a:xfrm>
          <a:off x="17106900" y="6323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7408</xdr:rowOff>
    </xdr:from>
    <xdr:to>
      <xdr:col>77</xdr:col>
      <xdr:colOff>95250</xdr:colOff>
      <xdr:row>37</xdr:row>
      <xdr:rowOff>109008</xdr:rowOff>
    </xdr:to>
    <xdr:sp macro="" textlink="">
      <xdr:nvSpPr>
        <xdr:cNvPr id="404" name="楕円 403"/>
        <xdr:cNvSpPr/>
      </xdr:nvSpPr>
      <xdr:spPr>
        <a:xfrm>
          <a:off x="16129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93785</xdr:rowOff>
    </xdr:from>
    <xdr:ext cx="736600" cy="259045"/>
    <xdr:sp macro="" textlink="">
      <xdr:nvSpPr>
        <xdr:cNvPr id="405" name="テキスト ボックス 404"/>
        <xdr:cNvSpPr txBox="1"/>
      </xdr:nvSpPr>
      <xdr:spPr>
        <a:xfrm>
          <a:off x="15798800" y="6437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41592</xdr:rowOff>
    </xdr:from>
    <xdr:to>
      <xdr:col>73</xdr:col>
      <xdr:colOff>44450</xdr:colOff>
      <xdr:row>37</xdr:row>
      <xdr:rowOff>143192</xdr:rowOff>
    </xdr:to>
    <xdr:sp macro="" textlink="">
      <xdr:nvSpPr>
        <xdr:cNvPr id="406" name="楕円 405"/>
        <xdr:cNvSpPr/>
      </xdr:nvSpPr>
      <xdr:spPr>
        <a:xfrm>
          <a:off x="15240000" y="63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127970</xdr:rowOff>
    </xdr:from>
    <xdr:ext cx="762000" cy="259045"/>
    <xdr:sp macro="" textlink="">
      <xdr:nvSpPr>
        <xdr:cNvPr id="407" name="テキスト ボックス 406"/>
        <xdr:cNvSpPr txBox="1"/>
      </xdr:nvSpPr>
      <xdr:spPr>
        <a:xfrm>
          <a:off x="14909800" y="647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55668</xdr:rowOff>
    </xdr:from>
    <xdr:to>
      <xdr:col>68</xdr:col>
      <xdr:colOff>203200</xdr:colOff>
      <xdr:row>37</xdr:row>
      <xdr:rowOff>157268</xdr:rowOff>
    </xdr:to>
    <xdr:sp macro="" textlink="">
      <xdr:nvSpPr>
        <xdr:cNvPr id="408" name="楕円 407"/>
        <xdr:cNvSpPr/>
      </xdr:nvSpPr>
      <xdr:spPr>
        <a:xfrm>
          <a:off x="14351000" y="639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142046</xdr:rowOff>
    </xdr:from>
    <xdr:ext cx="762000" cy="259045"/>
    <xdr:sp macro="" textlink="">
      <xdr:nvSpPr>
        <xdr:cNvPr id="409" name="テキスト ボックス 408"/>
        <xdr:cNvSpPr txBox="1"/>
      </xdr:nvSpPr>
      <xdr:spPr>
        <a:xfrm>
          <a:off x="14020800" y="648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75777</xdr:rowOff>
    </xdr:from>
    <xdr:to>
      <xdr:col>64</xdr:col>
      <xdr:colOff>152400</xdr:colOff>
      <xdr:row>38</xdr:row>
      <xdr:rowOff>5927</xdr:rowOff>
    </xdr:to>
    <xdr:sp macro="" textlink="">
      <xdr:nvSpPr>
        <xdr:cNvPr id="410" name="楕円 409"/>
        <xdr:cNvSpPr/>
      </xdr:nvSpPr>
      <xdr:spPr>
        <a:xfrm>
          <a:off x="13462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162154</xdr:rowOff>
    </xdr:from>
    <xdr:ext cx="762000" cy="259045"/>
    <xdr:sp macro="" textlink="">
      <xdr:nvSpPr>
        <xdr:cNvPr id="411" name="テキスト ボックス 410"/>
        <xdr:cNvSpPr txBox="1"/>
      </xdr:nvSpPr>
      <xdr:spPr>
        <a:xfrm>
          <a:off x="13131800" y="650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昨年に引き続き前年度と比較して減少（</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ポイント減少）したものの、依然として類似団体平均を上回っている。比率が減少した主な要因は、地方債残高が減少したこと及び、公営企業債等の償還に係る繰出見込額が減少したことである。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就学前施設建設事業</a:t>
          </a:r>
          <a:r>
            <a:rPr kumimoji="1" lang="ja-JP" altLang="ja-JP" sz="1100">
              <a:solidFill>
                <a:schemeClr val="dk1"/>
              </a:solidFill>
              <a:effectLst/>
              <a:latin typeface="+mn-lt"/>
              <a:ea typeface="+mn-ea"/>
              <a:cs typeface="+mn-cs"/>
            </a:rPr>
            <a:t>等の大規模事業により地方債残高が増加し、比率が上昇することが見込まれる。義務的経費の削減に引き続き取り組み、財政の健全化に努める。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98679</xdr:rowOff>
    </xdr:from>
    <xdr:to>
      <xdr:col>81</xdr:col>
      <xdr:colOff>44450</xdr:colOff>
      <xdr:row>17</xdr:row>
      <xdr:rowOff>133265</xdr:rowOff>
    </xdr:to>
    <xdr:cxnSp macro="">
      <xdr:nvCxnSpPr>
        <xdr:cNvPr id="445" name="直線コネクタ 444"/>
        <xdr:cNvCxnSpPr/>
      </xdr:nvCxnSpPr>
      <xdr:spPr>
        <a:xfrm flipV="1">
          <a:off x="16179800" y="3013329"/>
          <a:ext cx="838200" cy="3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133265</xdr:rowOff>
    </xdr:from>
    <xdr:to>
      <xdr:col>77</xdr:col>
      <xdr:colOff>44450</xdr:colOff>
      <xdr:row>17</xdr:row>
      <xdr:rowOff>148548</xdr:rowOff>
    </xdr:to>
    <xdr:cxnSp macro="">
      <xdr:nvCxnSpPr>
        <xdr:cNvPr id="448" name="直線コネクタ 447"/>
        <xdr:cNvCxnSpPr/>
      </xdr:nvCxnSpPr>
      <xdr:spPr>
        <a:xfrm flipV="1">
          <a:off x="15290800" y="3047915"/>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148548</xdr:rowOff>
    </xdr:from>
    <xdr:to>
      <xdr:col>72</xdr:col>
      <xdr:colOff>203200</xdr:colOff>
      <xdr:row>18</xdr:row>
      <xdr:rowOff>158073</xdr:rowOff>
    </xdr:to>
    <xdr:cxnSp macro="">
      <xdr:nvCxnSpPr>
        <xdr:cNvPr id="451" name="直線コネクタ 450"/>
        <xdr:cNvCxnSpPr/>
      </xdr:nvCxnSpPr>
      <xdr:spPr>
        <a:xfrm flipV="1">
          <a:off x="14401800" y="3063198"/>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158073</xdr:rowOff>
    </xdr:from>
    <xdr:to>
      <xdr:col>68</xdr:col>
      <xdr:colOff>152400</xdr:colOff>
      <xdr:row>19</xdr:row>
      <xdr:rowOff>116120</xdr:rowOff>
    </xdr:to>
    <xdr:cxnSp macro="">
      <xdr:nvCxnSpPr>
        <xdr:cNvPr id="454" name="直線コネクタ 453"/>
        <xdr:cNvCxnSpPr/>
      </xdr:nvCxnSpPr>
      <xdr:spPr>
        <a:xfrm flipV="1">
          <a:off x="13512800" y="3244173"/>
          <a:ext cx="889000" cy="12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47879</xdr:rowOff>
    </xdr:from>
    <xdr:to>
      <xdr:col>81</xdr:col>
      <xdr:colOff>95250</xdr:colOff>
      <xdr:row>17</xdr:row>
      <xdr:rowOff>149479</xdr:rowOff>
    </xdr:to>
    <xdr:sp macro="" textlink="">
      <xdr:nvSpPr>
        <xdr:cNvPr id="464" name="楕円 463"/>
        <xdr:cNvSpPr/>
      </xdr:nvSpPr>
      <xdr:spPr>
        <a:xfrm>
          <a:off x="16967200" y="29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19956</xdr:rowOff>
    </xdr:from>
    <xdr:ext cx="762000" cy="259045"/>
    <xdr:sp macro="" textlink="">
      <xdr:nvSpPr>
        <xdr:cNvPr id="465" name="将来負担の状況該当値テキスト"/>
        <xdr:cNvSpPr txBox="1"/>
      </xdr:nvSpPr>
      <xdr:spPr>
        <a:xfrm>
          <a:off x="17106900" y="293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82465</xdr:rowOff>
    </xdr:from>
    <xdr:to>
      <xdr:col>77</xdr:col>
      <xdr:colOff>95250</xdr:colOff>
      <xdr:row>18</xdr:row>
      <xdr:rowOff>12615</xdr:rowOff>
    </xdr:to>
    <xdr:sp macro="" textlink="">
      <xdr:nvSpPr>
        <xdr:cNvPr id="466" name="楕円 465"/>
        <xdr:cNvSpPr/>
      </xdr:nvSpPr>
      <xdr:spPr>
        <a:xfrm>
          <a:off x="16129000" y="299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168842</xdr:rowOff>
    </xdr:from>
    <xdr:ext cx="736600" cy="259045"/>
    <xdr:sp macro="" textlink="">
      <xdr:nvSpPr>
        <xdr:cNvPr id="467" name="テキスト ボックス 466"/>
        <xdr:cNvSpPr txBox="1"/>
      </xdr:nvSpPr>
      <xdr:spPr>
        <a:xfrm>
          <a:off x="15798800" y="308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97748</xdr:rowOff>
    </xdr:from>
    <xdr:to>
      <xdr:col>73</xdr:col>
      <xdr:colOff>44450</xdr:colOff>
      <xdr:row>18</xdr:row>
      <xdr:rowOff>27898</xdr:rowOff>
    </xdr:to>
    <xdr:sp macro="" textlink="">
      <xdr:nvSpPr>
        <xdr:cNvPr id="468" name="楕円 467"/>
        <xdr:cNvSpPr/>
      </xdr:nvSpPr>
      <xdr:spPr>
        <a:xfrm>
          <a:off x="15240000" y="301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12675</xdr:rowOff>
    </xdr:from>
    <xdr:ext cx="762000" cy="259045"/>
    <xdr:sp macro="" textlink="">
      <xdr:nvSpPr>
        <xdr:cNvPr id="469" name="テキスト ボックス 468"/>
        <xdr:cNvSpPr txBox="1"/>
      </xdr:nvSpPr>
      <xdr:spPr>
        <a:xfrm>
          <a:off x="14909800" y="309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107273</xdr:rowOff>
    </xdr:from>
    <xdr:to>
      <xdr:col>68</xdr:col>
      <xdr:colOff>203200</xdr:colOff>
      <xdr:row>19</xdr:row>
      <xdr:rowOff>37423</xdr:rowOff>
    </xdr:to>
    <xdr:sp macro="" textlink="">
      <xdr:nvSpPr>
        <xdr:cNvPr id="470" name="楕円 469"/>
        <xdr:cNvSpPr/>
      </xdr:nvSpPr>
      <xdr:spPr>
        <a:xfrm>
          <a:off x="14351000" y="319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22200</xdr:rowOff>
    </xdr:from>
    <xdr:ext cx="762000" cy="259045"/>
    <xdr:sp macro="" textlink="">
      <xdr:nvSpPr>
        <xdr:cNvPr id="471" name="テキスト ボックス 470"/>
        <xdr:cNvSpPr txBox="1"/>
      </xdr:nvSpPr>
      <xdr:spPr>
        <a:xfrm>
          <a:off x="14020800" y="327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65320</xdr:rowOff>
    </xdr:from>
    <xdr:to>
      <xdr:col>64</xdr:col>
      <xdr:colOff>152400</xdr:colOff>
      <xdr:row>19</xdr:row>
      <xdr:rowOff>166920</xdr:rowOff>
    </xdr:to>
    <xdr:sp macro="" textlink="">
      <xdr:nvSpPr>
        <xdr:cNvPr id="472" name="楕円 471"/>
        <xdr:cNvSpPr/>
      </xdr:nvSpPr>
      <xdr:spPr>
        <a:xfrm>
          <a:off x="13462000" y="332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151697</xdr:rowOff>
    </xdr:from>
    <xdr:ext cx="762000" cy="259045"/>
    <xdr:sp macro="" textlink="">
      <xdr:nvSpPr>
        <xdr:cNvPr id="473" name="テキスト ボックス 472"/>
        <xdr:cNvSpPr txBox="1"/>
      </xdr:nvSpPr>
      <xdr:spPr>
        <a:xfrm>
          <a:off x="13131800" y="3409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27,346
26,992
247.50
21,471,810
21,040,259
399,918
11,116,563
23,403,839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R4</a:t>
          </a:r>
          <a:r>
            <a:rPr kumimoji="1" lang="ja-JP" altLang="ja-JP"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0.7</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した。類似団体平均</a:t>
          </a:r>
          <a:r>
            <a:rPr kumimoji="1" lang="ja-JP" altLang="en-US" sz="1100" b="0" i="0" baseline="0">
              <a:solidFill>
                <a:schemeClr val="dk1"/>
              </a:solidFill>
              <a:effectLst/>
              <a:latin typeface="+mn-lt"/>
              <a:ea typeface="+mn-ea"/>
              <a:cs typeface="+mn-cs"/>
            </a:rPr>
            <a:t>も</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ポイント増加しており、類似団体平均を</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ポイント下回る結果となった。第</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次宇陀市行政改革大綱において、</a:t>
          </a:r>
          <a:r>
            <a:rPr kumimoji="1" lang="en-US" altLang="ja-JP" sz="1100" b="0" i="0" baseline="0">
              <a:solidFill>
                <a:schemeClr val="dk1"/>
              </a:solidFill>
              <a:effectLst/>
              <a:latin typeface="+mn-lt"/>
              <a:ea typeface="+mn-ea"/>
              <a:cs typeface="+mn-cs"/>
            </a:rPr>
            <a:t>H22</a:t>
          </a:r>
          <a:r>
            <a:rPr kumimoji="1" lang="ja-JP" altLang="ja-JP" sz="1100" b="0" i="0" baseline="0">
              <a:solidFill>
                <a:schemeClr val="dk1"/>
              </a:solidFill>
              <a:effectLst/>
              <a:latin typeface="+mn-lt"/>
              <a:ea typeface="+mn-ea"/>
              <a:cs typeface="+mn-cs"/>
            </a:rPr>
            <a:t>年度から</a:t>
          </a:r>
          <a:r>
            <a:rPr kumimoji="1" lang="en-US" altLang="ja-JP" sz="1100" b="0" i="0" baseline="0">
              <a:solidFill>
                <a:schemeClr val="dk1"/>
              </a:solidFill>
              <a:effectLst/>
              <a:latin typeface="+mn-lt"/>
              <a:ea typeface="+mn-ea"/>
              <a:cs typeface="+mn-cs"/>
            </a:rPr>
            <a:t>H26</a:t>
          </a:r>
          <a:r>
            <a:rPr kumimoji="1" lang="ja-JP" altLang="ja-JP" sz="1100" b="0" i="0" baseline="0">
              <a:solidFill>
                <a:schemeClr val="dk1"/>
              </a:solidFill>
              <a:effectLst/>
              <a:latin typeface="+mn-lt"/>
              <a:ea typeface="+mn-ea"/>
              <a:cs typeface="+mn-cs"/>
            </a:rPr>
            <a:t>年度の</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年間で普通会計職員数</a:t>
          </a:r>
          <a:r>
            <a:rPr kumimoji="1" lang="en-US" altLang="ja-JP" sz="1100" b="0" i="0" baseline="0">
              <a:solidFill>
                <a:schemeClr val="dk1"/>
              </a:solidFill>
              <a:effectLst/>
              <a:latin typeface="+mn-lt"/>
              <a:ea typeface="+mn-ea"/>
              <a:cs typeface="+mn-cs"/>
            </a:rPr>
            <a:t>48</a:t>
          </a:r>
          <a:r>
            <a:rPr kumimoji="1" lang="ja-JP" altLang="ja-JP" sz="1100" b="0" i="0" baseline="0">
              <a:solidFill>
                <a:schemeClr val="dk1"/>
              </a:solidFill>
              <a:effectLst/>
              <a:latin typeface="+mn-lt"/>
              <a:ea typeface="+mn-ea"/>
              <a:cs typeface="+mn-cs"/>
            </a:rPr>
            <a:t>人削減を目標としていたが、早期勧奨退職制度の導入等により</a:t>
          </a:r>
          <a:r>
            <a:rPr kumimoji="1" lang="en-US" altLang="ja-JP" sz="1100" b="0" i="0" baseline="0">
              <a:solidFill>
                <a:schemeClr val="dk1"/>
              </a:solidFill>
              <a:effectLst/>
              <a:latin typeface="+mn-lt"/>
              <a:ea typeface="+mn-ea"/>
              <a:cs typeface="+mn-cs"/>
            </a:rPr>
            <a:t>91</a:t>
          </a:r>
          <a:r>
            <a:rPr kumimoji="1" lang="ja-JP" altLang="ja-JP" sz="1100" b="0" i="0" baseline="0">
              <a:solidFill>
                <a:schemeClr val="dk1"/>
              </a:solidFill>
              <a:effectLst/>
              <a:latin typeface="+mn-lt"/>
              <a:ea typeface="+mn-ea"/>
              <a:cs typeface="+mn-cs"/>
            </a:rPr>
            <a:t>人削減</a:t>
          </a:r>
          <a:r>
            <a:rPr kumimoji="1" lang="ja-JP" altLang="en-US" sz="1100" b="0" i="0" baseline="0">
              <a:solidFill>
                <a:schemeClr val="dk1"/>
              </a:solidFill>
              <a:effectLst/>
              <a:latin typeface="+mn-lt"/>
              <a:ea typeface="+mn-ea"/>
              <a:cs typeface="+mn-cs"/>
            </a:rPr>
            <a:t>となった</a:t>
          </a:r>
          <a:r>
            <a:rPr kumimoji="1" lang="ja-JP" altLang="ja-JP" sz="1100" b="0" i="0" baseline="0">
              <a:solidFill>
                <a:schemeClr val="dk1"/>
              </a:solidFill>
              <a:effectLst/>
              <a:latin typeface="+mn-lt"/>
              <a:ea typeface="+mn-ea"/>
              <a:cs typeface="+mn-cs"/>
            </a:rPr>
            <a:t>。その後も人件費は減少傾向であ</a:t>
          </a:r>
          <a:r>
            <a:rPr kumimoji="1" lang="ja-JP" altLang="en-US" sz="1100" b="0" i="0" baseline="0">
              <a:solidFill>
                <a:schemeClr val="dk1"/>
              </a:solidFill>
              <a:effectLst/>
              <a:latin typeface="+mn-lt"/>
              <a:ea typeface="+mn-ea"/>
              <a:cs typeface="+mn-cs"/>
            </a:rPr>
            <a:t>ったが、職員の賃金上昇等により今後は上昇する見込みのため、</a:t>
          </a:r>
          <a:r>
            <a:rPr kumimoji="1" lang="ja-JP" altLang="ja-JP" sz="1100" b="0" i="0" baseline="0">
              <a:solidFill>
                <a:schemeClr val="dk1"/>
              </a:solidFill>
              <a:effectLst/>
              <a:latin typeface="+mn-lt"/>
              <a:ea typeface="+mn-ea"/>
              <a:cs typeface="+mn-cs"/>
            </a:rPr>
            <a:t>第</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次宇陀市行政改革大綱に基づき、引き続き適正な定員管理</a:t>
          </a:r>
          <a:r>
            <a:rPr kumimoji="1" lang="ja-JP" altLang="en-US" sz="1100" b="0" i="0" baseline="0">
              <a:solidFill>
                <a:schemeClr val="dk1"/>
              </a:solidFill>
              <a:effectLst/>
              <a:latin typeface="+mn-lt"/>
              <a:ea typeface="+mn-ea"/>
              <a:cs typeface="+mn-cs"/>
            </a:rPr>
            <a:t>を行い抑制</a:t>
          </a:r>
          <a:r>
            <a:rPr kumimoji="1" lang="ja-JP" altLang="ja-JP" sz="1100" b="0" i="0" baseline="0">
              <a:solidFill>
                <a:schemeClr val="dk1"/>
              </a:solidFill>
              <a:effectLst/>
              <a:latin typeface="+mn-lt"/>
              <a:ea typeface="+mn-ea"/>
              <a:cs typeface="+mn-cs"/>
            </a:rPr>
            <a:t>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37</xdr:row>
      <xdr:rowOff>62230</xdr:rowOff>
    </xdr:to>
    <xdr:cxnSp macro="">
      <xdr:nvCxnSpPr>
        <xdr:cNvPr id="66" name="直線コネクタ 65"/>
        <xdr:cNvCxnSpPr/>
      </xdr:nvCxnSpPr>
      <xdr:spPr>
        <a:xfrm>
          <a:off x="3987800" y="63525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37</xdr:row>
      <xdr:rowOff>54610</xdr:rowOff>
    </xdr:to>
    <xdr:cxnSp macro="">
      <xdr:nvCxnSpPr>
        <xdr:cNvPr id="69" name="直線コネクタ 68"/>
        <xdr:cNvCxnSpPr/>
      </xdr:nvCxnSpPr>
      <xdr:spPr>
        <a:xfrm flipV="1">
          <a:off x="3098800" y="6352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54610</xdr:rowOff>
    </xdr:from>
    <xdr:to>
      <xdr:col>15</xdr:col>
      <xdr:colOff>98425</xdr:colOff>
      <xdr:row>38</xdr:row>
      <xdr:rowOff>50800</xdr:rowOff>
    </xdr:to>
    <xdr:cxnSp macro="">
      <xdr:nvCxnSpPr>
        <xdr:cNvPr id="72" name="直線コネクタ 71"/>
        <xdr:cNvCxnSpPr/>
      </xdr:nvCxnSpPr>
      <xdr:spPr>
        <a:xfrm flipV="1">
          <a:off x="2209800" y="63982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50800</xdr:rowOff>
    </xdr:from>
    <xdr:to>
      <xdr:col>11</xdr:col>
      <xdr:colOff>9525</xdr:colOff>
      <xdr:row>38</xdr:row>
      <xdr:rowOff>165100</xdr:rowOff>
    </xdr:to>
    <xdr:cxnSp macro="">
      <xdr:nvCxnSpPr>
        <xdr:cNvPr id="75" name="直線コネクタ 74"/>
        <xdr:cNvCxnSpPr/>
      </xdr:nvCxnSpPr>
      <xdr:spPr>
        <a:xfrm flipV="1">
          <a:off x="1320800" y="6565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85" name="楕円 84"/>
        <xdr:cNvSpPr/>
      </xdr:nvSpPr>
      <xdr:spPr>
        <a:xfrm>
          <a:off x="4775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27957</xdr:rowOff>
    </xdr:from>
    <xdr:ext cx="762000" cy="259045"/>
    <xdr:sp macro="" textlink="">
      <xdr:nvSpPr>
        <xdr:cNvPr id="86" name="人件費該当値テキスト"/>
        <xdr:cNvSpPr txBox="1"/>
      </xdr:nvSpPr>
      <xdr:spPr>
        <a:xfrm>
          <a:off x="49149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7" name="楕円 86"/>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88" name="テキスト ボックス 87"/>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90" name="テキスト ボックス 89"/>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0</xdr:rowOff>
    </xdr:from>
    <xdr:to>
      <xdr:col>11</xdr:col>
      <xdr:colOff>60325</xdr:colOff>
      <xdr:row>38</xdr:row>
      <xdr:rowOff>101600</xdr:rowOff>
    </xdr:to>
    <xdr:sp macro="" textlink="">
      <xdr:nvSpPr>
        <xdr:cNvPr id="91" name="楕円 90"/>
        <xdr:cNvSpPr/>
      </xdr:nvSpPr>
      <xdr:spPr>
        <a:xfrm>
          <a:off x="2159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86377</xdr:rowOff>
    </xdr:from>
    <xdr:ext cx="762000" cy="259045"/>
    <xdr:sp macro="" textlink="">
      <xdr:nvSpPr>
        <xdr:cNvPr id="92" name="テキスト ボックス 91"/>
        <xdr:cNvSpPr txBox="1"/>
      </xdr:nvSpPr>
      <xdr:spPr>
        <a:xfrm>
          <a:off x="1828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114300</xdr:rowOff>
    </xdr:from>
    <xdr:to>
      <xdr:col>6</xdr:col>
      <xdr:colOff>171450</xdr:colOff>
      <xdr:row>39</xdr:row>
      <xdr:rowOff>44450</xdr:rowOff>
    </xdr:to>
    <xdr:sp macro="" textlink="">
      <xdr:nvSpPr>
        <xdr:cNvPr id="93" name="楕円 92"/>
        <xdr:cNvSpPr/>
      </xdr:nvSpPr>
      <xdr:spPr>
        <a:xfrm>
          <a:off x="1270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29227</xdr:rowOff>
    </xdr:from>
    <xdr:ext cx="762000" cy="259045"/>
    <xdr:sp macro="" textlink="">
      <xdr:nvSpPr>
        <xdr:cNvPr id="94" name="テキスト ボックス 93"/>
        <xdr:cNvSpPr txBox="1"/>
      </xdr:nvSpPr>
      <xdr:spPr>
        <a:xfrm>
          <a:off x="939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経常的経費となる燃料費</a:t>
          </a:r>
          <a:r>
            <a:rPr kumimoji="1" lang="ja-JP" altLang="en-US" sz="1100">
              <a:solidFill>
                <a:schemeClr val="dk1"/>
              </a:solidFill>
              <a:effectLst/>
              <a:latin typeface="+mn-lt"/>
              <a:ea typeface="+mn-ea"/>
              <a:cs typeface="+mn-cs"/>
            </a:rPr>
            <a:t>、委託料</a:t>
          </a:r>
          <a:r>
            <a:rPr kumimoji="1" lang="ja-JP" altLang="ja-JP" sz="1100">
              <a:solidFill>
                <a:schemeClr val="dk1"/>
              </a:solidFill>
              <a:effectLst/>
              <a:latin typeface="+mn-lt"/>
              <a:ea typeface="+mn-ea"/>
              <a:cs typeface="+mn-cs"/>
            </a:rPr>
            <a:t>が増加したため、前年度と比較して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ポイント上昇した。人件費に係る経常収支比率</a:t>
          </a:r>
          <a:r>
            <a:rPr kumimoji="1" lang="ja-JP" altLang="en-US" sz="1100">
              <a:solidFill>
                <a:schemeClr val="dk1"/>
              </a:solidFill>
              <a:effectLst/>
              <a:latin typeface="+mn-lt"/>
              <a:ea typeface="+mn-ea"/>
              <a:cs typeface="+mn-cs"/>
            </a:rPr>
            <a:t>も今年度上昇に転じたが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委託先の人件費も増加していることが委託料増加の一因となっており、今後も上昇が見込まれる。業務の</a:t>
          </a:r>
          <a:r>
            <a:rPr kumimoji="1" lang="ja-JP" altLang="ja-JP" sz="1100">
              <a:solidFill>
                <a:schemeClr val="dk1"/>
              </a:solidFill>
              <a:effectLst/>
              <a:latin typeface="+mn-lt"/>
              <a:ea typeface="+mn-ea"/>
              <a:cs typeface="+mn-cs"/>
            </a:rPr>
            <a:t>無駄を省き</a:t>
          </a:r>
          <a:r>
            <a:rPr kumimoji="1" lang="ja-JP" altLang="en-US" sz="1100">
              <a:solidFill>
                <a:schemeClr val="dk1"/>
              </a:solidFill>
              <a:effectLst/>
              <a:latin typeface="+mn-lt"/>
              <a:ea typeface="+mn-ea"/>
              <a:cs typeface="+mn-cs"/>
            </a:rPr>
            <a:t>、見直しや合理化を進めることにより</a:t>
          </a:r>
          <a:r>
            <a:rPr kumimoji="1" lang="ja-JP" altLang="ja-JP" sz="1100">
              <a:solidFill>
                <a:schemeClr val="dk1"/>
              </a:solidFill>
              <a:effectLst/>
              <a:latin typeface="+mn-lt"/>
              <a:ea typeface="+mn-ea"/>
              <a:cs typeface="+mn-cs"/>
            </a:rPr>
            <a:t>経費の縮減に努めていく。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15</xdr:row>
      <xdr:rowOff>130810</xdr:rowOff>
    </xdr:to>
    <xdr:cxnSp macro="">
      <xdr:nvCxnSpPr>
        <xdr:cNvPr id="127" name="直線コネクタ 126"/>
        <xdr:cNvCxnSpPr/>
      </xdr:nvCxnSpPr>
      <xdr:spPr>
        <a:xfrm>
          <a:off x="15671800" y="26797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107950</xdr:rowOff>
    </xdr:to>
    <xdr:cxnSp macro="">
      <xdr:nvCxnSpPr>
        <xdr:cNvPr id="130" name="直線コネクタ 129"/>
        <xdr:cNvCxnSpPr/>
      </xdr:nvCxnSpPr>
      <xdr:spPr>
        <a:xfrm>
          <a:off x="14782800" y="2618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15</xdr:row>
      <xdr:rowOff>46990</xdr:rowOff>
    </xdr:to>
    <xdr:cxnSp macro="">
      <xdr:nvCxnSpPr>
        <xdr:cNvPr id="133" name="直線コネクタ 132"/>
        <xdr:cNvCxnSpPr/>
      </xdr:nvCxnSpPr>
      <xdr:spPr>
        <a:xfrm>
          <a:off x="13893800" y="2618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15</xdr:row>
      <xdr:rowOff>54610</xdr:rowOff>
    </xdr:to>
    <xdr:cxnSp macro="">
      <xdr:nvCxnSpPr>
        <xdr:cNvPr id="136" name="直線コネクタ 135"/>
        <xdr:cNvCxnSpPr/>
      </xdr:nvCxnSpPr>
      <xdr:spPr>
        <a:xfrm flipV="1">
          <a:off x="13004800" y="2618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46" name="楕円 145"/>
        <xdr:cNvSpPr/>
      </xdr:nvSpPr>
      <xdr:spPr>
        <a:xfrm>
          <a:off x="164592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96537</xdr:rowOff>
    </xdr:from>
    <xdr:ext cx="762000" cy="259045"/>
    <xdr:sp macro="" textlink="">
      <xdr:nvSpPr>
        <xdr:cNvPr id="147" name="物件費該当値テキスト"/>
        <xdr:cNvSpPr txBox="1"/>
      </xdr:nvSpPr>
      <xdr:spPr>
        <a:xfrm>
          <a:off x="165989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48" name="楕円 147"/>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49" name="テキスト ボックス 148"/>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50" name="楕円 149"/>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51" name="テキスト ボックス 150"/>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52" name="楕円 151"/>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53" name="テキスト ボックス 152"/>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54" name="楕円 153"/>
        <xdr:cNvSpPr/>
      </xdr:nvSpPr>
      <xdr:spPr>
        <a:xfrm>
          <a:off x="12954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115587</xdr:rowOff>
    </xdr:from>
    <xdr:ext cx="762000" cy="259045"/>
    <xdr:sp macro="" textlink="">
      <xdr:nvSpPr>
        <xdr:cNvPr id="155" name="テキスト ボックス 154"/>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児童手当等が減少したものの、障害者福祉関係が増加しており、扶助費総額としては前年度より増加した。適正な資格審査等を行い、財政を圧迫することのないよう努める。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158750</xdr:rowOff>
    </xdr:from>
    <xdr:to>
      <xdr:col>24</xdr:col>
      <xdr:colOff>25400</xdr:colOff>
      <xdr:row>56</xdr:row>
      <xdr:rowOff>0</xdr:rowOff>
    </xdr:to>
    <xdr:cxnSp macro="">
      <xdr:nvCxnSpPr>
        <xdr:cNvPr id="188" name="直線コネクタ 187"/>
        <xdr:cNvCxnSpPr/>
      </xdr:nvCxnSpPr>
      <xdr:spPr>
        <a:xfrm>
          <a:off x="3987800" y="9588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95250</xdr:rowOff>
    </xdr:from>
    <xdr:to>
      <xdr:col>19</xdr:col>
      <xdr:colOff>187325</xdr:colOff>
      <xdr:row>55</xdr:row>
      <xdr:rowOff>158750</xdr:rowOff>
    </xdr:to>
    <xdr:cxnSp macro="">
      <xdr:nvCxnSpPr>
        <xdr:cNvPr id="191" name="直線コネクタ 190"/>
        <xdr:cNvCxnSpPr/>
      </xdr:nvCxnSpPr>
      <xdr:spPr>
        <a:xfrm>
          <a:off x="3098800" y="9525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95250</xdr:rowOff>
    </xdr:from>
    <xdr:to>
      <xdr:col>15</xdr:col>
      <xdr:colOff>98425</xdr:colOff>
      <xdr:row>55</xdr:row>
      <xdr:rowOff>133350</xdr:rowOff>
    </xdr:to>
    <xdr:cxnSp macro="">
      <xdr:nvCxnSpPr>
        <xdr:cNvPr id="194" name="直線コネクタ 193"/>
        <xdr:cNvCxnSpPr/>
      </xdr:nvCxnSpPr>
      <xdr:spPr>
        <a:xfrm flipV="1">
          <a:off x="2209800" y="9525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133350</xdr:rowOff>
    </xdr:from>
    <xdr:to>
      <xdr:col>11</xdr:col>
      <xdr:colOff>9525</xdr:colOff>
      <xdr:row>56</xdr:row>
      <xdr:rowOff>38100</xdr:rowOff>
    </xdr:to>
    <xdr:cxnSp macro="">
      <xdr:nvCxnSpPr>
        <xdr:cNvPr id="197" name="直線コネクタ 196"/>
        <xdr:cNvCxnSpPr/>
      </xdr:nvCxnSpPr>
      <xdr:spPr>
        <a:xfrm flipV="1">
          <a:off x="1320800" y="9563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120650</xdr:rowOff>
    </xdr:from>
    <xdr:to>
      <xdr:col>24</xdr:col>
      <xdr:colOff>76200</xdr:colOff>
      <xdr:row>56</xdr:row>
      <xdr:rowOff>50800</xdr:rowOff>
    </xdr:to>
    <xdr:sp macro="" textlink="">
      <xdr:nvSpPr>
        <xdr:cNvPr id="207" name="楕円 206"/>
        <xdr:cNvSpPr/>
      </xdr:nvSpPr>
      <xdr:spPr>
        <a:xfrm>
          <a:off x="47752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137177</xdr:rowOff>
    </xdr:from>
    <xdr:ext cx="762000" cy="259045"/>
    <xdr:sp macro="" textlink="">
      <xdr:nvSpPr>
        <xdr:cNvPr id="208" name="扶助費該当値テキスト"/>
        <xdr:cNvSpPr txBox="1"/>
      </xdr:nvSpPr>
      <xdr:spPr>
        <a:xfrm>
          <a:off x="49149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107950</xdr:rowOff>
    </xdr:from>
    <xdr:to>
      <xdr:col>20</xdr:col>
      <xdr:colOff>38100</xdr:colOff>
      <xdr:row>56</xdr:row>
      <xdr:rowOff>38100</xdr:rowOff>
    </xdr:to>
    <xdr:sp macro="" textlink="">
      <xdr:nvSpPr>
        <xdr:cNvPr id="209" name="楕円 208"/>
        <xdr:cNvSpPr/>
      </xdr:nvSpPr>
      <xdr:spPr>
        <a:xfrm>
          <a:off x="3937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48277</xdr:rowOff>
    </xdr:from>
    <xdr:ext cx="736600" cy="259045"/>
    <xdr:sp macro="" textlink="">
      <xdr:nvSpPr>
        <xdr:cNvPr id="210" name="テキスト ボックス 209"/>
        <xdr:cNvSpPr txBox="1"/>
      </xdr:nvSpPr>
      <xdr:spPr>
        <a:xfrm>
          <a:off x="3606800" y="930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44450</xdr:rowOff>
    </xdr:from>
    <xdr:to>
      <xdr:col>15</xdr:col>
      <xdr:colOff>149225</xdr:colOff>
      <xdr:row>55</xdr:row>
      <xdr:rowOff>146050</xdr:rowOff>
    </xdr:to>
    <xdr:sp macro="" textlink="">
      <xdr:nvSpPr>
        <xdr:cNvPr id="211" name="楕円 210"/>
        <xdr:cNvSpPr/>
      </xdr:nvSpPr>
      <xdr:spPr>
        <a:xfrm>
          <a:off x="3048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156227</xdr:rowOff>
    </xdr:from>
    <xdr:ext cx="762000" cy="259045"/>
    <xdr:sp macro="" textlink="">
      <xdr:nvSpPr>
        <xdr:cNvPr id="212" name="テキスト ボックス 211"/>
        <xdr:cNvSpPr txBox="1"/>
      </xdr:nvSpPr>
      <xdr:spPr>
        <a:xfrm>
          <a:off x="2717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82550</xdr:rowOff>
    </xdr:from>
    <xdr:to>
      <xdr:col>11</xdr:col>
      <xdr:colOff>60325</xdr:colOff>
      <xdr:row>56</xdr:row>
      <xdr:rowOff>12700</xdr:rowOff>
    </xdr:to>
    <xdr:sp macro="" textlink="">
      <xdr:nvSpPr>
        <xdr:cNvPr id="213" name="楕円 212"/>
        <xdr:cNvSpPr/>
      </xdr:nvSpPr>
      <xdr:spPr>
        <a:xfrm>
          <a:off x="2159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22877</xdr:rowOff>
    </xdr:from>
    <xdr:ext cx="762000" cy="259045"/>
    <xdr:sp macro="" textlink="">
      <xdr:nvSpPr>
        <xdr:cNvPr id="214" name="テキスト ボックス 213"/>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158750</xdr:rowOff>
    </xdr:from>
    <xdr:to>
      <xdr:col>6</xdr:col>
      <xdr:colOff>171450</xdr:colOff>
      <xdr:row>56</xdr:row>
      <xdr:rowOff>88900</xdr:rowOff>
    </xdr:to>
    <xdr:sp macro="" textlink="">
      <xdr:nvSpPr>
        <xdr:cNvPr id="215" name="楕円 214"/>
        <xdr:cNvSpPr/>
      </xdr:nvSpPr>
      <xdr:spPr>
        <a:xfrm>
          <a:off x="1270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99077</xdr:rowOff>
    </xdr:from>
    <xdr:ext cx="762000" cy="259045"/>
    <xdr:sp macro="" textlink="">
      <xdr:nvSpPr>
        <xdr:cNvPr id="216" name="テキスト ボックス 215"/>
        <xdr:cNvSpPr txBox="1"/>
      </xdr:nvSpPr>
      <xdr:spPr>
        <a:xfrm>
          <a:off x="939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年度は下水道事業会計が法適化されたことにより繰出金から補助費等へ移行となったため、大きく減少している。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年度においては、前年度と比較して維持補修費</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繰出金が増加したため</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ポイント上昇した。</a:t>
          </a:r>
          <a:endParaRPr lang="ja-JP" altLang="ja-JP" sz="1400">
            <a:effectLst/>
          </a:endParaRPr>
        </a:p>
        <a:p>
          <a:r>
            <a:rPr kumimoji="1" lang="ja-JP" altLang="ja-JP" sz="1100">
              <a:solidFill>
                <a:schemeClr val="dk1"/>
              </a:solidFill>
              <a:effectLst/>
              <a:latin typeface="+mn-lt"/>
              <a:ea typeface="+mn-ea"/>
              <a:cs typeface="+mn-cs"/>
            </a:rPr>
            <a:t>　住民の</a:t>
          </a:r>
          <a:r>
            <a:rPr kumimoji="1" lang="ja-JP" altLang="ja-JP" sz="1100" b="0" i="0" baseline="0">
              <a:solidFill>
                <a:schemeClr val="dk1"/>
              </a:solidFill>
              <a:effectLst/>
              <a:latin typeface="+mn-lt"/>
              <a:ea typeface="+mn-ea"/>
              <a:cs typeface="+mn-cs"/>
            </a:rPr>
            <a:t>高齢化により介護保険事業会計及び、後期高齢者医療事業会計への繰出金が年々増加しているため、各特別会計の安定運営を</a:t>
          </a:r>
          <a:r>
            <a:rPr kumimoji="1" lang="ja-JP" altLang="en-US" sz="1100" b="0" i="0" baseline="0">
              <a:solidFill>
                <a:schemeClr val="dk1"/>
              </a:solidFill>
              <a:effectLst/>
              <a:latin typeface="+mn-lt"/>
              <a:ea typeface="+mn-ea"/>
              <a:cs typeface="+mn-cs"/>
            </a:rPr>
            <a:t>図り</a:t>
          </a:r>
          <a:r>
            <a:rPr kumimoji="1" lang="ja-JP" altLang="ja-JP" sz="1100" b="0" i="0" baseline="0">
              <a:solidFill>
                <a:schemeClr val="dk1"/>
              </a:solidFill>
              <a:effectLst/>
              <a:latin typeface="+mn-lt"/>
              <a:ea typeface="+mn-ea"/>
              <a:cs typeface="+mn-cs"/>
            </a:rPr>
            <a:t>、普通会計の負担減となるよう努める。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34472</xdr:rowOff>
    </xdr:from>
    <xdr:to>
      <xdr:col>82</xdr:col>
      <xdr:colOff>107950</xdr:colOff>
      <xdr:row>56</xdr:row>
      <xdr:rowOff>78015</xdr:rowOff>
    </xdr:to>
    <xdr:cxnSp macro="">
      <xdr:nvCxnSpPr>
        <xdr:cNvPr id="251" name="直線コネクタ 250"/>
        <xdr:cNvCxnSpPr/>
      </xdr:nvCxnSpPr>
      <xdr:spPr>
        <a:xfrm>
          <a:off x="15671800" y="96356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129722</xdr:rowOff>
    </xdr:from>
    <xdr:to>
      <xdr:col>78</xdr:col>
      <xdr:colOff>69850</xdr:colOff>
      <xdr:row>56</xdr:row>
      <xdr:rowOff>34472</xdr:rowOff>
    </xdr:to>
    <xdr:cxnSp macro="">
      <xdr:nvCxnSpPr>
        <xdr:cNvPr id="254" name="直線コネクタ 253"/>
        <xdr:cNvCxnSpPr/>
      </xdr:nvCxnSpPr>
      <xdr:spPr>
        <a:xfrm>
          <a:off x="14782800" y="95594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129722</xdr:rowOff>
    </xdr:from>
    <xdr:to>
      <xdr:col>73</xdr:col>
      <xdr:colOff>180975</xdr:colOff>
      <xdr:row>56</xdr:row>
      <xdr:rowOff>45357</xdr:rowOff>
    </xdr:to>
    <xdr:cxnSp macro="">
      <xdr:nvCxnSpPr>
        <xdr:cNvPr id="257" name="直線コネクタ 256"/>
        <xdr:cNvCxnSpPr/>
      </xdr:nvCxnSpPr>
      <xdr:spPr>
        <a:xfrm flipV="1">
          <a:off x="13893800" y="95594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45357</xdr:rowOff>
    </xdr:from>
    <xdr:to>
      <xdr:col>69</xdr:col>
      <xdr:colOff>92075</xdr:colOff>
      <xdr:row>57</xdr:row>
      <xdr:rowOff>156935</xdr:rowOff>
    </xdr:to>
    <xdr:cxnSp macro="">
      <xdr:nvCxnSpPr>
        <xdr:cNvPr id="260" name="直線コネクタ 259"/>
        <xdr:cNvCxnSpPr/>
      </xdr:nvCxnSpPr>
      <xdr:spPr>
        <a:xfrm flipV="1">
          <a:off x="13004800" y="9646557"/>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27215</xdr:rowOff>
    </xdr:from>
    <xdr:to>
      <xdr:col>82</xdr:col>
      <xdr:colOff>158750</xdr:colOff>
      <xdr:row>56</xdr:row>
      <xdr:rowOff>128815</xdr:rowOff>
    </xdr:to>
    <xdr:sp macro="" textlink="">
      <xdr:nvSpPr>
        <xdr:cNvPr id="270" name="楕円 269"/>
        <xdr:cNvSpPr/>
      </xdr:nvSpPr>
      <xdr:spPr>
        <a:xfrm>
          <a:off x="16459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43742</xdr:rowOff>
    </xdr:from>
    <xdr:ext cx="762000" cy="259045"/>
    <xdr:sp macro="" textlink="">
      <xdr:nvSpPr>
        <xdr:cNvPr id="271" name="その他該当値テキスト"/>
        <xdr:cNvSpPr txBox="1"/>
      </xdr:nvSpPr>
      <xdr:spPr>
        <a:xfrm>
          <a:off x="16598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155122</xdr:rowOff>
    </xdr:from>
    <xdr:to>
      <xdr:col>78</xdr:col>
      <xdr:colOff>120650</xdr:colOff>
      <xdr:row>56</xdr:row>
      <xdr:rowOff>85272</xdr:rowOff>
    </xdr:to>
    <xdr:sp macro="" textlink="">
      <xdr:nvSpPr>
        <xdr:cNvPr id="272" name="楕円 271"/>
        <xdr:cNvSpPr/>
      </xdr:nvSpPr>
      <xdr:spPr>
        <a:xfrm>
          <a:off x="15621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95449</xdr:rowOff>
    </xdr:from>
    <xdr:ext cx="736600" cy="259045"/>
    <xdr:sp macro="" textlink="">
      <xdr:nvSpPr>
        <xdr:cNvPr id="273" name="テキスト ボックス 272"/>
        <xdr:cNvSpPr txBox="1"/>
      </xdr:nvSpPr>
      <xdr:spPr>
        <a:xfrm>
          <a:off x="15290800" y="935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78922</xdr:rowOff>
    </xdr:from>
    <xdr:to>
      <xdr:col>74</xdr:col>
      <xdr:colOff>31750</xdr:colOff>
      <xdr:row>56</xdr:row>
      <xdr:rowOff>9072</xdr:rowOff>
    </xdr:to>
    <xdr:sp macro="" textlink="">
      <xdr:nvSpPr>
        <xdr:cNvPr id="274" name="楕円 273"/>
        <xdr:cNvSpPr/>
      </xdr:nvSpPr>
      <xdr:spPr>
        <a:xfrm>
          <a:off x="14732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19249</xdr:rowOff>
    </xdr:from>
    <xdr:ext cx="762000" cy="259045"/>
    <xdr:sp macro="" textlink="">
      <xdr:nvSpPr>
        <xdr:cNvPr id="275" name="テキスト ボックス 274"/>
        <xdr:cNvSpPr txBox="1"/>
      </xdr:nvSpPr>
      <xdr:spPr>
        <a:xfrm>
          <a:off x="14401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166007</xdr:rowOff>
    </xdr:from>
    <xdr:to>
      <xdr:col>69</xdr:col>
      <xdr:colOff>142875</xdr:colOff>
      <xdr:row>56</xdr:row>
      <xdr:rowOff>96157</xdr:rowOff>
    </xdr:to>
    <xdr:sp macro="" textlink="">
      <xdr:nvSpPr>
        <xdr:cNvPr id="276" name="楕円 275"/>
        <xdr:cNvSpPr/>
      </xdr:nvSpPr>
      <xdr:spPr>
        <a:xfrm>
          <a:off x="13843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77" name="テキスト ボックス 276"/>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78" name="楕円 277"/>
        <xdr:cNvSpPr/>
      </xdr:nvSpPr>
      <xdr:spPr>
        <a:xfrm>
          <a:off x="12954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79" name="テキスト ボックス 278"/>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前年度に比べて</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たが</a:t>
          </a:r>
          <a:r>
            <a:rPr kumimoji="1" lang="ja-JP" altLang="ja-JP" sz="1100" b="0" i="0" baseline="0">
              <a:solidFill>
                <a:schemeClr val="dk1"/>
              </a:solidFill>
              <a:effectLst/>
              <a:latin typeface="+mn-lt"/>
              <a:ea typeface="+mn-ea"/>
              <a:cs typeface="+mn-cs"/>
            </a:rPr>
            <a:t>、類似団体平均より</a:t>
          </a:r>
          <a:r>
            <a:rPr kumimoji="1" lang="en-US" altLang="ja-JP" sz="1100" b="0" i="0" baseline="0">
              <a:solidFill>
                <a:schemeClr val="dk1"/>
              </a:solidFill>
              <a:effectLst/>
              <a:latin typeface="+mn-lt"/>
              <a:ea typeface="+mn-ea"/>
              <a:cs typeface="+mn-cs"/>
            </a:rPr>
            <a:t>5.1</a:t>
          </a:r>
          <a:r>
            <a:rPr kumimoji="1" lang="ja-JP" altLang="ja-JP" sz="1100" b="0" i="0" baseline="0">
              <a:solidFill>
                <a:schemeClr val="dk1"/>
              </a:solidFill>
              <a:effectLst/>
              <a:latin typeface="+mn-lt"/>
              <a:ea typeface="+mn-ea"/>
              <a:cs typeface="+mn-cs"/>
            </a:rPr>
            <a:t>ポイント高い比率となっている。主な要因は、消防業務やごみ収集処理業務、し尿処理などを一部事務組合において運営して</a:t>
          </a:r>
          <a:r>
            <a:rPr kumimoji="1" lang="ja-JP" altLang="en-US" sz="1100" b="0" i="0" baseline="0">
              <a:solidFill>
                <a:schemeClr val="dk1"/>
              </a:solidFill>
              <a:effectLst/>
              <a:latin typeface="+mn-lt"/>
              <a:ea typeface="+mn-ea"/>
              <a:cs typeface="+mn-cs"/>
            </a:rPr>
            <a:t>いるが、そ</a:t>
          </a:r>
          <a:r>
            <a:rPr kumimoji="1" lang="ja-JP" altLang="ja-JP" sz="1100" b="0" i="0" baseline="0">
              <a:solidFill>
                <a:schemeClr val="dk1"/>
              </a:solidFill>
              <a:effectLst/>
              <a:latin typeface="+mn-lt"/>
              <a:ea typeface="+mn-ea"/>
              <a:cs typeface="+mn-cs"/>
            </a:rPr>
            <a:t>の負担金額</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地理的要因などから類似団体と比較して大きい</a:t>
          </a:r>
          <a:r>
            <a:rPr kumimoji="1" lang="ja-JP" altLang="en-US" sz="1100" b="0" i="0" baseline="0">
              <a:solidFill>
                <a:schemeClr val="dk1"/>
              </a:solidFill>
              <a:effectLst/>
              <a:latin typeface="+mn-lt"/>
              <a:ea typeface="+mn-ea"/>
              <a:cs typeface="+mn-cs"/>
            </a:rPr>
            <a:t>ためである</a:t>
          </a:r>
          <a:r>
            <a:rPr kumimoji="1" lang="ja-JP" altLang="ja-JP" sz="1100" b="0" i="0" baseline="0">
              <a:solidFill>
                <a:schemeClr val="dk1"/>
              </a:solidFill>
              <a:effectLst/>
              <a:latin typeface="+mn-lt"/>
              <a:ea typeface="+mn-ea"/>
              <a:cs typeface="+mn-cs"/>
            </a:rPr>
            <a:t>。また、公営企業への繰出金額は</a:t>
          </a:r>
          <a:r>
            <a:rPr kumimoji="1" lang="en-US" altLang="ja-JP" sz="1100" b="0" i="0" baseline="0">
              <a:solidFill>
                <a:schemeClr val="dk1"/>
              </a:solidFill>
              <a:effectLst/>
              <a:latin typeface="+mn-lt"/>
              <a:ea typeface="+mn-ea"/>
              <a:cs typeface="+mn-cs"/>
            </a:rPr>
            <a:t>R4</a:t>
          </a:r>
          <a:r>
            <a:rPr kumimoji="1" lang="ja-JP" altLang="ja-JP"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19,564</a:t>
          </a:r>
          <a:r>
            <a:rPr kumimoji="1" lang="ja-JP" altLang="ja-JP" sz="1100" b="0" i="0" baseline="0">
              <a:solidFill>
                <a:schemeClr val="dk1"/>
              </a:solidFill>
              <a:effectLst/>
              <a:latin typeface="+mn-lt"/>
              <a:ea typeface="+mn-ea"/>
              <a:cs typeface="+mn-cs"/>
            </a:rPr>
            <a:t>千円</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した。特に病院事業特別会計への繰出金額が大きく、比率が高くなる要因の一つとなっている。各企業の事業効率化等により、縮減に努めていく。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49276</xdr:rowOff>
    </xdr:from>
    <xdr:to>
      <xdr:col>82</xdr:col>
      <xdr:colOff>107950</xdr:colOff>
      <xdr:row>38</xdr:row>
      <xdr:rowOff>72136</xdr:rowOff>
    </xdr:to>
    <xdr:cxnSp macro="">
      <xdr:nvCxnSpPr>
        <xdr:cNvPr id="309" name="直線コネクタ 308"/>
        <xdr:cNvCxnSpPr/>
      </xdr:nvCxnSpPr>
      <xdr:spPr>
        <a:xfrm flipV="1">
          <a:off x="15671800" y="656437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49276</xdr:rowOff>
    </xdr:from>
    <xdr:to>
      <xdr:col>78</xdr:col>
      <xdr:colOff>69850</xdr:colOff>
      <xdr:row>38</xdr:row>
      <xdr:rowOff>72136</xdr:rowOff>
    </xdr:to>
    <xdr:cxnSp macro="">
      <xdr:nvCxnSpPr>
        <xdr:cNvPr id="312" name="直線コネクタ 311"/>
        <xdr:cNvCxnSpPr/>
      </xdr:nvCxnSpPr>
      <xdr:spPr>
        <a:xfrm>
          <a:off x="14782800" y="65643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49276</xdr:rowOff>
    </xdr:from>
    <xdr:to>
      <xdr:col>73</xdr:col>
      <xdr:colOff>180975</xdr:colOff>
      <xdr:row>38</xdr:row>
      <xdr:rowOff>94996</xdr:rowOff>
    </xdr:to>
    <xdr:cxnSp macro="">
      <xdr:nvCxnSpPr>
        <xdr:cNvPr id="315" name="直線コネクタ 314"/>
        <xdr:cNvCxnSpPr/>
      </xdr:nvCxnSpPr>
      <xdr:spPr>
        <a:xfrm flipV="1">
          <a:off x="13893800" y="65643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152146</xdr:rowOff>
    </xdr:from>
    <xdr:to>
      <xdr:col>69</xdr:col>
      <xdr:colOff>92075</xdr:colOff>
      <xdr:row>38</xdr:row>
      <xdr:rowOff>94996</xdr:rowOff>
    </xdr:to>
    <xdr:cxnSp macro="">
      <xdr:nvCxnSpPr>
        <xdr:cNvPr id="318" name="直線コネクタ 317"/>
        <xdr:cNvCxnSpPr/>
      </xdr:nvCxnSpPr>
      <xdr:spPr>
        <a:xfrm>
          <a:off x="13004800" y="649579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169926</xdr:rowOff>
    </xdr:from>
    <xdr:to>
      <xdr:col>82</xdr:col>
      <xdr:colOff>158750</xdr:colOff>
      <xdr:row>38</xdr:row>
      <xdr:rowOff>100076</xdr:rowOff>
    </xdr:to>
    <xdr:sp macro="" textlink="">
      <xdr:nvSpPr>
        <xdr:cNvPr id="328" name="楕円 327"/>
        <xdr:cNvSpPr/>
      </xdr:nvSpPr>
      <xdr:spPr>
        <a:xfrm>
          <a:off x="16459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142003</xdr:rowOff>
    </xdr:from>
    <xdr:ext cx="762000" cy="259045"/>
    <xdr:sp macro="" textlink="">
      <xdr:nvSpPr>
        <xdr:cNvPr id="329" name="補助費等該当値テキスト"/>
        <xdr:cNvSpPr txBox="1"/>
      </xdr:nvSpPr>
      <xdr:spPr>
        <a:xfrm>
          <a:off x="16598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21336</xdr:rowOff>
    </xdr:from>
    <xdr:to>
      <xdr:col>78</xdr:col>
      <xdr:colOff>120650</xdr:colOff>
      <xdr:row>38</xdr:row>
      <xdr:rowOff>122936</xdr:rowOff>
    </xdr:to>
    <xdr:sp macro="" textlink="">
      <xdr:nvSpPr>
        <xdr:cNvPr id="330" name="楕円 329"/>
        <xdr:cNvSpPr/>
      </xdr:nvSpPr>
      <xdr:spPr>
        <a:xfrm>
          <a:off x="15621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107713</xdr:rowOff>
    </xdr:from>
    <xdr:ext cx="736600" cy="259045"/>
    <xdr:sp macro="" textlink="">
      <xdr:nvSpPr>
        <xdr:cNvPr id="331" name="テキスト ボックス 330"/>
        <xdr:cNvSpPr txBox="1"/>
      </xdr:nvSpPr>
      <xdr:spPr>
        <a:xfrm>
          <a:off x="15290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169926</xdr:rowOff>
    </xdr:from>
    <xdr:to>
      <xdr:col>74</xdr:col>
      <xdr:colOff>31750</xdr:colOff>
      <xdr:row>38</xdr:row>
      <xdr:rowOff>100076</xdr:rowOff>
    </xdr:to>
    <xdr:sp macro="" textlink="">
      <xdr:nvSpPr>
        <xdr:cNvPr id="332" name="楕円 331"/>
        <xdr:cNvSpPr/>
      </xdr:nvSpPr>
      <xdr:spPr>
        <a:xfrm>
          <a:off x="14732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84853</xdr:rowOff>
    </xdr:from>
    <xdr:ext cx="762000" cy="259045"/>
    <xdr:sp macro="" textlink="">
      <xdr:nvSpPr>
        <xdr:cNvPr id="333" name="テキスト ボックス 332"/>
        <xdr:cNvSpPr txBox="1"/>
      </xdr:nvSpPr>
      <xdr:spPr>
        <a:xfrm>
          <a:off x="14401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44196</xdr:rowOff>
    </xdr:from>
    <xdr:to>
      <xdr:col>69</xdr:col>
      <xdr:colOff>142875</xdr:colOff>
      <xdr:row>38</xdr:row>
      <xdr:rowOff>145796</xdr:rowOff>
    </xdr:to>
    <xdr:sp macro="" textlink="">
      <xdr:nvSpPr>
        <xdr:cNvPr id="334" name="楕円 333"/>
        <xdr:cNvSpPr/>
      </xdr:nvSpPr>
      <xdr:spPr>
        <a:xfrm>
          <a:off x="13843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130573</xdr:rowOff>
    </xdr:from>
    <xdr:ext cx="762000" cy="259045"/>
    <xdr:sp macro="" textlink="">
      <xdr:nvSpPr>
        <xdr:cNvPr id="335" name="テキスト ボックス 334"/>
        <xdr:cNvSpPr txBox="1"/>
      </xdr:nvSpPr>
      <xdr:spPr>
        <a:xfrm>
          <a:off x="13512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101346</xdr:rowOff>
    </xdr:from>
    <xdr:to>
      <xdr:col>65</xdr:col>
      <xdr:colOff>53975</xdr:colOff>
      <xdr:row>38</xdr:row>
      <xdr:rowOff>31496</xdr:rowOff>
    </xdr:to>
    <xdr:sp macro="" textlink="">
      <xdr:nvSpPr>
        <xdr:cNvPr id="336" name="楕円 335"/>
        <xdr:cNvSpPr/>
      </xdr:nvSpPr>
      <xdr:spPr>
        <a:xfrm>
          <a:off x="12954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16273</xdr:rowOff>
    </xdr:from>
    <xdr:ext cx="762000" cy="259045"/>
    <xdr:sp macro="" textlink="">
      <xdr:nvSpPr>
        <xdr:cNvPr id="337" name="テキスト ボックス 336"/>
        <xdr:cNvSpPr txBox="1"/>
      </xdr:nvSpPr>
      <xdr:spPr>
        <a:xfrm>
          <a:off x="12623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R1</a:t>
          </a:r>
          <a:r>
            <a:rPr kumimoji="1" lang="ja-JP" altLang="ja-JP" sz="1100" b="0" i="0" baseline="0">
              <a:solidFill>
                <a:schemeClr val="dk1"/>
              </a:solidFill>
              <a:effectLst/>
              <a:latin typeface="+mn-lt"/>
              <a:ea typeface="+mn-ea"/>
              <a:cs typeface="+mn-cs"/>
            </a:rPr>
            <a:t>年度の比率が大きくなっているのは償還期限の到来による満期一括償還があったためである。その後はほぼ横ばいの状態が続いている。自主財源に乏しいため、合併以前は地総債、過疎対策事業債、公住債等に、合併後は特に合併特例債に財源を求めてきた。公債費比率の抑制に努めているところであり、第</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次宇陀市行政改革大綱（</a:t>
          </a:r>
          <a:r>
            <a:rPr kumimoji="1" lang="en-US" altLang="ja-JP" sz="1100" b="0" i="0" baseline="0">
              <a:solidFill>
                <a:schemeClr val="dk1"/>
              </a:solidFill>
              <a:effectLst/>
              <a:latin typeface="+mn-lt"/>
              <a:ea typeface="+mn-ea"/>
              <a:cs typeface="+mn-cs"/>
            </a:rPr>
            <a:t>R3</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月策定）においては、臨時財政対策債を除いた地方債発行額を</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年間で</a:t>
          </a:r>
          <a:r>
            <a:rPr kumimoji="1" lang="en-US" altLang="ja-JP" sz="1100" b="0" i="0" baseline="0">
              <a:solidFill>
                <a:schemeClr val="dk1"/>
              </a:solidFill>
              <a:effectLst/>
              <a:latin typeface="+mn-lt"/>
              <a:ea typeface="+mn-ea"/>
              <a:cs typeface="+mn-cs"/>
            </a:rPr>
            <a:t>200</a:t>
          </a:r>
          <a:r>
            <a:rPr kumimoji="1" lang="ja-JP" altLang="ja-JP" sz="1100" b="0" i="0" baseline="0">
              <a:solidFill>
                <a:schemeClr val="dk1"/>
              </a:solidFill>
              <a:effectLst/>
              <a:latin typeface="+mn-lt"/>
              <a:ea typeface="+mn-ea"/>
              <a:cs typeface="+mn-cs"/>
            </a:rPr>
            <a:t>億円以内に抑えることとしている。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66040</xdr:rowOff>
    </xdr:from>
    <xdr:to>
      <xdr:col>24</xdr:col>
      <xdr:colOff>25400</xdr:colOff>
      <xdr:row>75</xdr:row>
      <xdr:rowOff>69850</xdr:rowOff>
    </xdr:to>
    <xdr:cxnSp macro="">
      <xdr:nvCxnSpPr>
        <xdr:cNvPr id="369" name="直線コネクタ 368"/>
        <xdr:cNvCxnSpPr/>
      </xdr:nvCxnSpPr>
      <xdr:spPr>
        <a:xfrm flipV="1">
          <a:off x="3987800" y="129247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69850</xdr:rowOff>
    </xdr:from>
    <xdr:to>
      <xdr:col>19</xdr:col>
      <xdr:colOff>187325</xdr:colOff>
      <xdr:row>75</xdr:row>
      <xdr:rowOff>71755</xdr:rowOff>
    </xdr:to>
    <xdr:cxnSp macro="">
      <xdr:nvCxnSpPr>
        <xdr:cNvPr id="372" name="直線コネクタ 371"/>
        <xdr:cNvCxnSpPr/>
      </xdr:nvCxnSpPr>
      <xdr:spPr>
        <a:xfrm flipV="1">
          <a:off x="3098800" y="129286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69850</xdr:rowOff>
    </xdr:from>
    <xdr:to>
      <xdr:col>15</xdr:col>
      <xdr:colOff>98425</xdr:colOff>
      <xdr:row>75</xdr:row>
      <xdr:rowOff>71755</xdr:rowOff>
    </xdr:to>
    <xdr:cxnSp macro="">
      <xdr:nvCxnSpPr>
        <xdr:cNvPr id="375" name="直線コネクタ 374"/>
        <xdr:cNvCxnSpPr/>
      </xdr:nvCxnSpPr>
      <xdr:spPr>
        <a:xfrm>
          <a:off x="2209800" y="129286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69850</xdr:rowOff>
    </xdr:from>
    <xdr:to>
      <xdr:col>11</xdr:col>
      <xdr:colOff>9525</xdr:colOff>
      <xdr:row>75</xdr:row>
      <xdr:rowOff>142240</xdr:rowOff>
    </xdr:to>
    <xdr:cxnSp macro="">
      <xdr:nvCxnSpPr>
        <xdr:cNvPr id="378" name="直線コネクタ 377"/>
        <xdr:cNvCxnSpPr/>
      </xdr:nvCxnSpPr>
      <xdr:spPr>
        <a:xfrm flipV="1">
          <a:off x="1320800" y="129286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15240</xdr:rowOff>
    </xdr:from>
    <xdr:to>
      <xdr:col>24</xdr:col>
      <xdr:colOff>76200</xdr:colOff>
      <xdr:row>75</xdr:row>
      <xdr:rowOff>116840</xdr:rowOff>
    </xdr:to>
    <xdr:sp macro="" textlink="">
      <xdr:nvSpPr>
        <xdr:cNvPr id="388" name="楕円 387"/>
        <xdr:cNvSpPr/>
      </xdr:nvSpPr>
      <xdr:spPr>
        <a:xfrm>
          <a:off x="47752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158767</xdr:rowOff>
    </xdr:from>
    <xdr:ext cx="762000" cy="259045"/>
    <xdr:sp macro="" textlink="">
      <xdr:nvSpPr>
        <xdr:cNvPr id="389" name="公債費該当値テキスト"/>
        <xdr:cNvSpPr txBox="1"/>
      </xdr:nvSpPr>
      <xdr:spPr>
        <a:xfrm>
          <a:off x="4914900" y="1284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19050</xdr:rowOff>
    </xdr:from>
    <xdr:to>
      <xdr:col>20</xdr:col>
      <xdr:colOff>38100</xdr:colOff>
      <xdr:row>75</xdr:row>
      <xdr:rowOff>120650</xdr:rowOff>
    </xdr:to>
    <xdr:sp macro="" textlink="">
      <xdr:nvSpPr>
        <xdr:cNvPr id="390" name="楕円 389"/>
        <xdr:cNvSpPr/>
      </xdr:nvSpPr>
      <xdr:spPr>
        <a:xfrm>
          <a:off x="3937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105427</xdr:rowOff>
    </xdr:from>
    <xdr:ext cx="736600" cy="259045"/>
    <xdr:sp macro="" textlink="">
      <xdr:nvSpPr>
        <xdr:cNvPr id="391" name="テキスト ボックス 390"/>
        <xdr:cNvSpPr txBox="1"/>
      </xdr:nvSpPr>
      <xdr:spPr>
        <a:xfrm>
          <a:off x="3606800" y="1296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20955</xdr:rowOff>
    </xdr:from>
    <xdr:to>
      <xdr:col>15</xdr:col>
      <xdr:colOff>149225</xdr:colOff>
      <xdr:row>75</xdr:row>
      <xdr:rowOff>122555</xdr:rowOff>
    </xdr:to>
    <xdr:sp macro="" textlink="">
      <xdr:nvSpPr>
        <xdr:cNvPr id="392" name="楕円 391"/>
        <xdr:cNvSpPr/>
      </xdr:nvSpPr>
      <xdr:spPr>
        <a:xfrm>
          <a:off x="30480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107332</xdr:rowOff>
    </xdr:from>
    <xdr:ext cx="762000" cy="259045"/>
    <xdr:sp macro="" textlink="">
      <xdr:nvSpPr>
        <xdr:cNvPr id="393" name="テキスト ボックス 392"/>
        <xdr:cNvSpPr txBox="1"/>
      </xdr:nvSpPr>
      <xdr:spPr>
        <a:xfrm>
          <a:off x="2717800" y="1296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19050</xdr:rowOff>
    </xdr:from>
    <xdr:to>
      <xdr:col>11</xdr:col>
      <xdr:colOff>60325</xdr:colOff>
      <xdr:row>75</xdr:row>
      <xdr:rowOff>120650</xdr:rowOff>
    </xdr:to>
    <xdr:sp macro="" textlink="">
      <xdr:nvSpPr>
        <xdr:cNvPr id="394" name="楕円 393"/>
        <xdr:cNvSpPr/>
      </xdr:nvSpPr>
      <xdr:spPr>
        <a:xfrm>
          <a:off x="2159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105427</xdr:rowOff>
    </xdr:from>
    <xdr:ext cx="762000" cy="259045"/>
    <xdr:sp macro="" textlink="">
      <xdr:nvSpPr>
        <xdr:cNvPr id="395" name="テキスト ボックス 394"/>
        <xdr:cNvSpPr txBox="1"/>
      </xdr:nvSpPr>
      <xdr:spPr>
        <a:xfrm>
          <a:off x="1828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91440</xdr:rowOff>
    </xdr:from>
    <xdr:to>
      <xdr:col>6</xdr:col>
      <xdr:colOff>171450</xdr:colOff>
      <xdr:row>76</xdr:row>
      <xdr:rowOff>21589</xdr:rowOff>
    </xdr:to>
    <xdr:sp macro="" textlink="">
      <xdr:nvSpPr>
        <xdr:cNvPr id="396" name="楕円 395"/>
        <xdr:cNvSpPr/>
      </xdr:nvSpPr>
      <xdr:spPr>
        <a:xfrm>
          <a:off x="1270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6366</xdr:rowOff>
    </xdr:from>
    <xdr:ext cx="762000" cy="259045"/>
    <xdr:sp macro="" textlink="">
      <xdr:nvSpPr>
        <xdr:cNvPr id="397" name="テキスト ボックス 396"/>
        <xdr:cNvSpPr txBox="1"/>
      </xdr:nvSpPr>
      <xdr:spPr>
        <a:xfrm>
          <a:off x="939800" y="13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ポイント増加したものの、類似団体平均が</a:t>
          </a:r>
          <a:r>
            <a:rPr kumimoji="1" lang="ja-JP" altLang="en-US" sz="1100">
              <a:solidFill>
                <a:schemeClr val="dk1"/>
              </a:solidFill>
              <a:effectLst/>
              <a:latin typeface="+mn-lt"/>
              <a:ea typeface="+mn-ea"/>
              <a:cs typeface="+mn-cs"/>
            </a:rPr>
            <a:t>同数</a:t>
          </a:r>
          <a:r>
            <a:rPr kumimoji="1" lang="ja-JP" altLang="ja-JP" sz="1100">
              <a:solidFill>
                <a:schemeClr val="dk1"/>
              </a:solidFill>
              <a:effectLst/>
              <a:latin typeface="+mn-lt"/>
              <a:ea typeface="+mn-ea"/>
              <a:cs typeface="+mn-cs"/>
            </a:rPr>
            <a:t>増加したため平均を下回った。</a:t>
          </a:r>
          <a:endParaRPr lang="ja-JP" altLang="ja-JP" sz="1400">
            <a:effectLst/>
          </a:endParaRPr>
        </a:p>
        <a:p>
          <a:r>
            <a:rPr kumimoji="1" lang="ja-JP" altLang="ja-JP" sz="1100">
              <a:solidFill>
                <a:schemeClr val="dk1"/>
              </a:solidFill>
              <a:effectLst/>
              <a:latin typeface="+mn-lt"/>
              <a:ea typeface="+mn-ea"/>
              <a:cs typeface="+mn-cs"/>
            </a:rPr>
            <a:t>　経常収支比率が増加した主な要因は物件費の増である。今後も業務の効率化に取り組むと共に、高止まりしている補助費等の縮減を推進するため各公営企業会計の健全化を図る。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131572</xdr:rowOff>
    </xdr:from>
    <xdr:to>
      <xdr:col>82</xdr:col>
      <xdr:colOff>107950</xdr:colOff>
      <xdr:row>77</xdr:row>
      <xdr:rowOff>5842</xdr:rowOff>
    </xdr:to>
    <xdr:cxnSp macro="">
      <xdr:nvCxnSpPr>
        <xdr:cNvPr id="428" name="直線コネクタ 427"/>
        <xdr:cNvCxnSpPr/>
      </xdr:nvCxnSpPr>
      <xdr:spPr>
        <a:xfrm>
          <a:off x="15671800" y="131617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44704</xdr:rowOff>
    </xdr:from>
    <xdr:to>
      <xdr:col>78</xdr:col>
      <xdr:colOff>69850</xdr:colOff>
      <xdr:row>76</xdr:row>
      <xdr:rowOff>131572</xdr:rowOff>
    </xdr:to>
    <xdr:cxnSp macro="">
      <xdr:nvCxnSpPr>
        <xdr:cNvPr id="431" name="直線コネクタ 430"/>
        <xdr:cNvCxnSpPr/>
      </xdr:nvCxnSpPr>
      <xdr:spPr>
        <a:xfrm>
          <a:off x="14782800" y="130749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44704</xdr:rowOff>
    </xdr:from>
    <xdr:to>
      <xdr:col>73</xdr:col>
      <xdr:colOff>180975</xdr:colOff>
      <xdr:row>77</xdr:row>
      <xdr:rowOff>69850</xdr:rowOff>
    </xdr:to>
    <xdr:cxnSp macro="">
      <xdr:nvCxnSpPr>
        <xdr:cNvPr id="434" name="直線コネクタ 433"/>
        <xdr:cNvCxnSpPr/>
      </xdr:nvCxnSpPr>
      <xdr:spPr>
        <a:xfrm flipV="1">
          <a:off x="13893800" y="13074904"/>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69850</xdr:rowOff>
    </xdr:from>
    <xdr:to>
      <xdr:col>69</xdr:col>
      <xdr:colOff>92075</xdr:colOff>
      <xdr:row>78</xdr:row>
      <xdr:rowOff>3556</xdr:rowOff>
    </xdr:to>
    <xdr:cxnSp macro="">
      <xdr:nvCxnSpPr>
        <xdr:cNvPr id="437" name="直線コネクタ 436"/>
        <xdr:cNvCxnSpPr/>
      </xdr:nvCxnSpPr>
      <xdr:spPr>
        <a:xfrm flipV="1">
          <a:off x="13004800" y="1327150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47" name="楕円 446"/>
        <xdr:cNvSpPr/>
      </xdr:nvSpPr>
      <xdr:spPr>
        <a:xfrm>
          <a:off x="16459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143019</xdr:rowOff>
    </xdr:from>
    <xdr:ext cx="762000" cy="259045"/>
    <xdr:sp macro="" textlink="">
      <xdr:nvSpPr>
        <xdr:cNvPr id="448" name="公債費以外該当値テキスト"/>
        <xdr:cNvSpPr txBox="1"/>
      </xdr:nvSpPr>
      <xdr:spPr>
        <a:xfrm>
          <a:off x="16598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80772</xdr:rowOff>
    </xdr:from>
    <xdr:to>
      <xdr:col>78</xdr:col>
      <xdr:colOff>120650</xdr:colOff>
      <xdr:row>77</xdr:row>
      <xdr:rowOff>10922</xdr:rowOff>
    </xdr:to>
    <xdr:sp macro="" textlink="">
      <xdr:nvSpPr>
        <xdr:cNvPr id="449" name="楕円 448"/>
        <xdr:cNvSpPr/>
      </xdr:nvSpPr>
      <xdr:spPr>
        <a:xfrm>
          <a:off x="15621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21099</xdr:rowOff>
    </xdr:from>
    <xdr:ext cx="736600" cy="259045"/>
    <xdr:sp macro="" textlink="">
      <xdr:nvSpPr>
        <xdr:cNvPr id="450" name="テキスト ボックス 449"/>
        <xdr:cNvSpPr txBox="1"/>
      </xdr:nvSpPr>
      <xdr:spPr>
        <a:xfrm>
          <a:off x="15290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165354</xdr:rowOff>
    </xdr:from>
    <xdr:to>
      <xdr:col>74</xdr:col>
      <xdr:colOff>31750</xdr:colOff>
      <xdr:row>76</xdr:row>
      <xdr:rowOff>95504</xdr:rowOff>
    </xdr:to>
    <xdr:sp macro="" textlink="">
      <xdr:nvSpPr>
        <xdr:cNvPr id="451" name="楕円 450"/>
        <xdr:cNvSpPr/>
      </xdr:nvSpPr>
      <xdr:spPr>
        <a:xfrm>
          <a:off x="14732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80281</xdr:rowOff>
    </xdr:from>
    <xdr:ext cx="762000" cy="259045"/>
    <xdr:sp macro="" textlink="">
      <xdr:nvSpPr>
        <xdr:cNvPr id="452" name="テキスト ボックス 451"/>
        <xdr:cNvSpPr txBox="1"/>
      </xdr:nvSpPr>
      <xdr:spPr>
        <a:xfrm>
          <a:off x="14401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53" name="楕円 452"/>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105427</xdr:rowOff>
    </xdr:from>
    <xdr:ext cx="762000" cy="259045"/>
    <xdr:sp macro="" textlink="">
      <xdr:nvSpPr>
        <xdr:cNvPr id="454" name="テキスト ボックス 453"/>
        <xdr:cNvSpPr txBox="1"/>
      </xdr:nvSpPr>
      <xdr:spPr>
        <a:xfrm>
          <a:off x="13512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124206</xdr:rowOff>
    </xdr:from>
    <xdr:to>
      <xdr:col>65</xdr:col>
      <xdr:colOff>53975</xdr:colOff>
      <xdr:row>78</xdr:row>
      <xdr:rowOff>54356</xdr:rowOff>
    </xdr:to>
    <xdr:sp macro="" textlink="">
      <xdr:nvSpPr>
        <xdr:cNvPr id="455" name="楕円 454"/>
        <xdr:cNvSpPr/>
      </xdr:nvSpPr>
      <xdr:spPr>
        <a:xfrm>
          <a:off x="12954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39133</xdr:rowOff>
    </xdr:from>
    <xdr:ext cx="762000" cy="259045"/>
    <xdr:sp macro="" textlink="">
      <xdr:nvSpPr>
        <xdr:cNvPr id="456" name="テキスト ボックス 455"/>
        <xdr:cNvSpPr txBox="1"/>
      </xdr:nvSpPr>
      <xdr:spPr>
        <a:xfrm>
          <a:off x="12623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145517</xdr:rowOff>
    </xdr:from>
    <xdr:to>
      <xdr:col>29</xdr:col>
      <xdr:colOff>127000</xdr:colOff>
      <xdr:row>15</xdr:row>
      <xdr:rowOff>32327</xdr:rowOff>
    </xdr:to>
    <xdr:cxnSp macro="">
      <xdr:nvCxnSpPr>
        <xdr:cNvPr id="52" name="直線コネクタ 51"/>
        <xdr:cNvCxnSpPr/>
      </xdr:nvCxnSpPr>
      <xdr:spPr bwMode="auto">
        <a:xfrm flipV="1">
          <a:off x="5003800" y="2593442"/>
          <a:ext cx="647700" cy="58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12667</xdr:rowOff>
    </xdr:from>
    <xdr:to>
      <xdr:col>26</xdr:col>
      <xdr:colOff>50800</xdr:colOff>
      <xdr:row>15</xdr:row>
      <xdr:rowOff>32327</xdr:rowOff>
    </xdr:to>
    <xdr:cxnSp macro="">
      <xdr:nvCxnSpPr>
        <xdr:cNvPr id="55" name="直線コネクタ 54"/>
        <xdr:cNvCxnSpPr/>
      </xdr:nvCxnSpPr>
      <xdr:spPr bwMode="auto">
        <a:xfrm>
          <a:off x="4305300" y="2632042"/>
          <a:ext cx="698500" cy="19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12667</xdr:rowOff>
    </xdr:from>
    <xdr:to>
      <xdr:col>22</xdr:col>
      <xdr:colOff>114300</xdr:colOff>
      <xdr:row>15</xdr:row>
      <xdr:rowOff>21376</xdr:rowOff>
    </xdr:to>
    <xdr:cxnSp macro="">
      <xdr:nvCxnSpPr>
        <xdr:cNvPr id="58" name="直線コネクタ 57"/>
        <xdr:cNvCxnSpPr/>
      </xdr:nvCxnSpPr>
      <xdr:spPr bwMode="auto">
        <a:xfrm flipV="1">
          <a:off x="3606800" y="2632042"/>
          <a:ext cx="698500" cy="8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21376</xdr:rowOff>
    </xdr:from>
    <xdr:to>
      <xdr:col>18</xdr:col>
      <xdr:colOff>177800</xdr:colOff>
      <xdr:row>15</xdr:row>
      <xdr:rowOff>56831</xdr:rowOff>
    </xdr:to>
    <xdr:cxnSp macro="">
      <xdr:nvCxnSpPr>
        <xdr:cNvPr id="61" name="直線コネクタ 60"/>
        <xdr:cNvCxnSpPr/>
      </xdr:nvCxnSpPr>
      <xdr:spPr bwMode="auto">
        <a:xfrm flipV="1">
          <a:off x="2908300" y="2640751"/>
          <a:ext cx="698500" cy="35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94717</xdr:rowOff>
    </xdr:from>
    <xdr:to>
      <xdr:col>29</xdr:col>
      <xdr:colOff>177800</xdr:colOff>
      <xdr:row>15</xdr:row>
      <xdr:rowOff>24867</xdr:rowOff>
    </xdr:to>
    <xdr:sp macro="" textlink="">
      <xdr:nvSpPr>
        <xdr:cNvPr id="71" name="楕円 70"/>
        <xdr:cNvSpPr/>
      </xdr:nvSpPr>
      <xdr:spPr bwMode="auto">
        <a:xfrm>
          <a:off x="5600700" y="2542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111244</xdr:rowOff>
    </xdr:from>
    <xdr:ext cx="762000" cy="259045"/>
    <xdr:sp macro="" textlink="">
      <xdr:nvSpPr>
        <xdr:cNvPr id="72" name="人口1人当たり決算額の推移該当値テキスト130"/>
        <xdr:cNvSpPr txBox="1"/>
      </xdr:nvSpPr>
      <xdr:spPr>
        <a:xfrm>
          <a:off x="5740400" y="238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152977</xdr:rowOff>
    </xdr:from>
    <xdr:to>
      <xdr:col>26</xdr:col>
      <xdr:colOff>101600</xdr:colOff>
      <xdr:row>15</xdr:row>
      <xdr:rowOff>83127</xdr:rowOff>
    </xdr:to>
    <xdr:sp macro="" textlink="">
      <xdr:nvSpPr>
        <xdr:cNvPr id="73" name="楕円 72"/>
        <xdr:cNvSpPr/>
      </xdr:nvSpPr>
      <xdr:spPr bwMode="auto">
        <a:xfrm>
          <a:off x="4953000" y="2600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93304</xdr:rowOff>
    </xdr:from>
    <xdr:ext cx="736600" cy="259045"/>
    <xdr:sp macro="" textlink="">
      <xdr:nvSpPr>
        <xdr:cNvPr id="74" name="テキスト ボックス 73"/>
        <xdr:cNvSpPr txBox="1"/>
      </xdr:nvSpPr>
      <xdr:spPr>
        <a:xfrm>
          <a:off x="4622800" y="2369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133317</xdr:rowOff>
    </xdr:from>
    <xdr:to>
      <xdr:col>22</xdr:col>
      <xdr:colOff>165100</xdr:colOff>
      <xdr:row>15</xdr:row>
      <xdr:rowOff>63467</xdr:rowOff>
    </xdr:to>
    <xdr:sp macro="" textlink="">
      <xdr:nvSpPr>
        <xdr:cNvPr id="75" name="楕円 74"/>
        <xdr:cNvSpPr/>
      </xdr:nvSpPr>
      <xdr:spPr bwMode="auto">
        <a:xfrm>
          <a:off x="4254500" y="2581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73644</xdr:rowOff>
    </xdr:from>
    <xdr:ext cx="762000" cy="259045"/>
    <xdr:sp macro="" textlink="">
      <xdr:nvSpPr>
        <xdr:cNvPr id="76" name="テキスト ボックス 75"/>
        <xdr:cNvSpPr txBox="1"/>
      </xdr:nvSpPr>
      <xdr:spPr>
        <a:xfrm>
          <a:off x="3924300" y="2350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142026</xdr:rowOff>
    </xdr:from>
    <xdr:to>
      <xdr:col>19</xdr:col>
      <xdr:colOff>38100</xdr:colOff>
      <xdr:row>15</xdr:row>
      <xdr:rowOff>72176</xdr:rowOff>
    </xdr:to>
    <xdr:sp macro="" textlink="">
      <xdr:nvSpPr>
        <xdr:cNvPr id="77" name="楕円 76"/>
        <xdr:cNvSpPr/>
      </xdr:nvSpPr>
      <xdr:spPr bwMode="auto">
        <a:xfrm>
          <a:off x="3556000" y="2589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82353</xdr:rowOff>
    </xdr:from>
    <xdr:ext cx="762000" cy="259045"/>
    <xdr:sp macro="" textlink="">
      <xdr:nvSpPr>
        <xdr:cNvPr id="78" name="テキスト ボックス 77"/>
        <xdr:cNvSpPr txBox="1"/>
      </xdr:nvSpPr>
      <xdr:spPr>
        <a:xfrm>
          <a:off x="3225800" y="2358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6031</xdr:rowOff>
    </xdr:from>
    <xdr:to>
      <xdr:col>15</xdr:col>
      <xdr:colOff>101600</xdr:colOff>
      <xdr:row>15</xdr:row>
      <xdr:rowOff>107631</xdr:rowOff>
    </xdr:to>
    <xdr:sp macro="" textlink="">
      <xdr:nvSpPr>
        <xdr:cNvPr id="79" name="楕円 78"/>
        <xdr:cNvSpPr/>
      </xdr:nvSpPr>
      <xdr:spPr bwMode="auto">
        <a:xfrm>
          <a:off x="2857500" y="2625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117808</xdr:rowOff>
    </xdr:from>
    <xdr:ext cx="762000" cy="259045"/>
    <xdr:sp macro="" textlink="">
      <xdr:nvSpPr>
        <xdr:cNvPr id="80" name="テキスト ボックス 79"/>
        <xdr:cNvSpPr txBox="1"/>
      </xdr:nvSpPr>
      <xdr:spPr>
        <a:xfrm>
          <a:off x="2527300" y="239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23878</xdr:rowOff>
    </xdr:from>
    <xdr:to>
      <xdr:col>29</xdr:col>
      <xdr:colOff>127000</xdr:colOff>
      <xdr:row>38</xdr:row>
      <xdr:rowOff>29766</xdr:rowOff>
    </xdr:to>
    <xdr:cxnSp macro="">
      <xdr:nvCxnSpPr>
        <xdr:cNvPr id="116" name="直線コネクタ 115"/>
        <xdr:cNvCxnSpPr/>
      </xdr:nvCxnSpPr>
      <xdr:spPr bwMode="auto">
        <a:xfrm flipV="1">
          <a:off x="5003800" y="7491478"/>
          <a:ext cx="647700" cy="5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8655</xdr:rowOff>
    </xdr:from>
    <xdr:ext cx="762000" cy="259045"/>
    <xdr:sp macro="" textlink="">
      <xdr:nvSpPr>
        <xdr:cNvPr id="117" name="人口1人当たり決算額の推移平均値テキスト445"/>
        <xdr:cNvSpPr txBox="1"/>
      </xdr:nvSpPr>
      <xdr:spPr>
        <a:xfrm>
          <a:off x="5740400" y="7476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22370</xdr:rowOff>
    </xdr:from>
    <xdr:to>
      <xdr:col>26</xdr:col>
      <xdr:colOff>50800</xdr:colOff>
      <xdr:row>38</xdr:row>
      <xdr:rowOff>29766</xdr:rowOff>
    </xdr:to>
    <xdr:cxnSp macro="">
      <xdr:nvCxnSpPr>
        <xdr:cNvPr id="119" name="直線コネクタ 118"/>
        <xdr:cNvCxnSpPr/>
      </xdr:nvCxnSpPr>
      <xdr:spPr bwMode="auto">
        <a:xfrm>
          <a:off x="4305300" y="7489970"/>
          <a:ext cx="698500" cy="7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22370</xdr:rowOff>
    </xdr:from>
    <xdr:to>
      <xdr:col>22</xdr:col>
      <xdr:colOff>114300</xdr:colOff>
      <xdr:row>38</xdr:row>
      <xdr:rowOff>29874</xdr:rowOff>
    </xdr:to>
    <xdr:cxnSp macro="">
      <xdr:nvCxnSpPr>
        <xdr:cNvPr id="122" name="直線コネクタ 121"/>
        <xdr:cNvCxnSpPr/>
      </xdr:nvCxnSpPr>
      <xdr:spPr bwMode="auto">
        <a:xfrm flipV="1">
          <a:off x="3606800" y="7489970"/>
          <a:ext cx="698500" cy="7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332035</xdr:rowOff>
    </xdr:from>
    <xdr:to>
      <xdr:col>18</xdr:col>
      <xdr:colOff>177800</xdr:colOff>
      <xdr:row>38</xdr:row>
      <xdr:rowOff>29874</xdr:rowOff>
    </xdr:to>
    <xdr:cxnSp macro="">
      <xdr:nvCxnSpPr>
        <xdr:cNvPr id="125" name="直線コネクタ 124"/>
        <xdr:cNvCxnSpPr/>
      </xdr:nvCxnSpPr>
      <xdr:spPr bwMode="auto">
        <a:xfrm>
          <a:off x="2908300" y="7456735"/>
          <a:ext cx="698500" cy="40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315978</xdr:rowOff>
    </xdr:from>
    <xdr:to>
      <xdr:col>29</xdr:col>
      <xdr:colOff>177800</xdr:colOff>
      <xdr:row>38</xdr:row>
      <xdr:rowOff>74678</xdr:rowOff>
    </xdr:to>
    <xdr:sp macro="" textlink="">
      <xdr:nvSpPr>
        <xdr:cNvPr id="135" name="楕円 134"/>
        <xdr:cNvSpPr/>
      </xdr:nvSpPr>
      <xdr:spPr bwMode="auto">
        <a:xfrm>
          <a:off x="5600700" y="7440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161055</xdr:rowOff>
    </xdr:from>
    <xdr:ext cx="762000" cy="259045"/>
    <xdr:sp macro="" textlink="">
      <xdr:nvSpPr>
        <xdr:cNvPr id="136" name="人口1人当たり決算額の推移該当値テキスト445"/>
        <xdr:cNvSpPr txBox="1"/>
      </xdr:nvSpPr>
      <xdr:spPr>
        <a:xfrm>
          <a:off x="5740400" y="7285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321866</xdr:rowOff>
    </xdr:from>
    <xdr:to>
      <xdr:col>26</xdr:col>
      <xdr:colOff>101600</xdr:colOff>
      <xdr:row>38</xdr:row>
      <xdr:rowOff>80566</xdr:rowOff>
    </xdr:to>
    <xdr:sp macro="" textlink="">
      <xdr:nvSpPr>
        <xdr:cNvPr id="137" name="楕円 136"/>
        <xdr:cNvSpPr/>
      </xdr:nvSpPr>
      <xdr:spPr bwMode="auto">
        <a:xfrm>
          <a:off x="4953000" y="7446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90743</xdr:rowOff>
    </xdr:from>
    <xdr:ext cx="736600" cy="259045"/>
    <xdr:sp macro="" textlink="">
      <xdr:nvSpPr>
        <xdr:cNvPr id="138" name="テキスト ボックス 137"/>
        <xdr:cNvSpPr txBox="1"/>
      </xdr:nvSpPr>
      <xdr:spPr>
        <a:xfrm>
          <a:off x="4622800" y="7215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314470</xdr:rowOff>
    </xdr:from>
    <xdr:to>
      <xdr:col>22</xdr:col>
      <xdr:colOff>165100</xdr:colOff>
      <xdr:row>38</xdr:row>
      <xdr:rowOff>73170</xdr:rowOff>
    </xdr:to>
    <xdr:sp macro="" textlink="">
      <xdr:nvSpPr>
        <xdr:cNvPr id="139" name="楕円 138"/>
        <xdr:cNvSpPr/>
      </xdr:nvSpPr>
      <xdr:spPr bwMode="auto">
        <a:xfrm>
          <a:off x="4254500" y="7439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83347</xdr:rowOff>
    </xdr:from>
    <xdr:ext cx="762000" cy="259045"/>
    <xdr:sp macro="" textlink="">
      <xdr:nvSpPr>
        <xdr:cNvPr id="140" name="テキスト ボックス 139"/>
        <xdr:cNvSpPr txBox="1"/>
      </xdr:nvSpPr>
      <xdr:spPr>
        <a:xfrm>
          <a:off x="3924300" y="720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321974</xdr:rowOff>
    </xdr:from>
    <xdr:to>
      <xdr:col>19</xdr:col>
      <xdr:colOff>38100</xdr:colOff>
      <xdr:row>38</xdr:row>
      <xdr:rowOff>80674</xdr:rowOff>
    </xdr:to>
    <xdr:sp macro="" textlink="">
      <xdr:nvSpPr>
        <xdr:cNvPr id="141" name="楕円 140"/>
        <xdr:cNvSpPr/>
      </xdr:nvSpPr>
      <xdr:spPr bwMode="auto">
        <a:xfrm>
          <a:off x="3556000" y="7446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90851</xdr:rowOff>
    </xdr:from>
    <xdr:ext cx="762000" cy="259045"/>
    <xdr:sp macro="" textlink="">
      <xdr:nvSpPr>
        <xdr:cNvPr id="142" name="テキスト ボックス 141"/>
        <xdr:cNvSpPr txBox="1"/>
      </xdr:nvSpPr>
      <xdr:spPr>
        <a:xfrm>
          <a:off x="3225800" y="7215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281235</xdr:rowOff>
    </xdr:from>
    <xdr:to>
      <xdr:col>15</xdr:col>
      <xdr:colOff>101600</xdr:colOff>
      <xdr:row>38</xdr:row>
      <xdr:rowOff>39935</xdr:rowOff>
    </xdr:to>
    <xdr:sp macro="" textlink="">
      <xdr:nvSpPr>
        <xdr:cNvPr id="143" name="楕円 142"/>
        <xdr:cNvSpPr/>
      </xdr:nvSpPr>
      <xdr:spPr bwMode="auto">
        <a:xfrm>
          <a:off x="2857500" y="7405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50112</xdr:rowOff>
    </xdr:from>
    <xdr:ext cx="762000" cy="259045"/>
    <xdr:sp macro="" textlink="">
      <xdr:nvSpPr>
        <xdr:cNvPr id="144" name="テキスト ボックス 143"/>
        <xdr:cNvSpPr txBox="1"/>
      </xdr:nvSpPr>
      <xdr:spPr>
        <a:xfrm>
          <a:off x="2527300" y="717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27,346
26,992
247.50
21,471,810
21,040,259
399,918
11,116,563
23,403,839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44831</xdr:rowOff>
    </xdr:from>
    <xdr:to>
      <xdr:col>24</xdr:col>
      <xdr:colOff>63500</xdr:colOff>
      <xdr:row>35</xdr:row>
      <xdr:rowOff>104017</xdr:rowOff>
    </xdr:to>
    <xdr:cxnSp macro="">
      <xdr:nvCxnSpPr>
        <xdr:cNvPr id="63" name="直線コネクタ 62"/>
        <xdr:cNvCxnSpPr/>
      </xdr:nvCxnSpPr>
      <xdr:spPr>
        <a:xfrm flipV="1">
          <a:off x="3797300" y="6045581"/>
          <a:ext cx="838200" cy="5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41010</xdr:rowOff>
    </xdr:from>
    <xdr:to>
      <xdr:col>19</xdr:col>
      <xdr:colOff>177800</xdr:colOff>
      <xdr:row>35</xdr:row>
      <xdr:rowOff>104017</xdr:rowOff>
    </xdr:to>
    <xdr:cxnSp macro="">
      <xdr:nvCxnSpPr>
        <xdr:cNvPr id="66" name="直線コネクタ 65"/>
        <xdr:cNvCxnSpPr/>
      </xdr:nvCxnSpPr>
      <xdr:spPr>
        <a:xfrm>
          <a:off x="2908300" y="6041760"/>
          <a:ext cx="889000" cy="6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41010</xdr:rowOff>
    </xdr:from>
    <xdr:to>
      <xdr:col>15</xdr:col>
      <xdr:colOff>50800</xdr:colOff>
      <xdr:row>35</xdr:row>
      <xdr:rowOff>62226</xdr:rowOff>
    </xdr:to>
    <xdr:cxnSp macro="">
      <xdr:nvCxnSpPr>
        <xdr:cNvPr id="69" name="直線コネクタ 68"/>
        <xdr:cNvCxnSpPr/>
      </xdr:nvCxnSpPr>
      <xdr:spPr>
        <a:xfrm flipV="1">
          <a:off x="2019300" y="6041760"/>
          <a:ext cx="889000" cy="2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62226</xdr:rowOff>
    </xdr:from>
    <xdr:to>
      <xdr:col>10</xdr:col>
      <xdr:colOff>114300</xdr:colOff>
      <xdr:row>36</xdr:row>
      <xdr:rowOff>13818</xdr:rowOff>
    </xdr:to>
    <xdr:cxnSp macro="">
      <xdr:nvCxnSpPr>
        <xdr:cNvPr id="72" name="直線コネクタ 71"/>
        <xdr:cNvCxnSpPr/>
      </xdr:nvCxnSpPr>
      <xdr:spPr>
        <a:xfrm flipV="1">
          <a:off x="1130300" y="6062976"/>
          <a:ext cx="889000" cy="12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165481</xdr:rowOff>
    </xdr:from>
    <xdr:to>
      <xdr:col>24</xdr:col>
      <xdr:colOff>114300</xdr:colOff>
      <xdr:row>35</xdr:row>
      <xdr:rowOff>95631</xdr:rowOff>
    </xdr:to>
    <xdr:sp macro="" textlink="">
      <xdr:nvSpPr>
        <xdr:cNvPr id="82" name="楕円 81"/>
        <xdr:cNvSpPr/>
      </xdr:nvSpPr>
      <xdr:spPr>
        <a:xfrm>
          <a:off x="4584700" y="599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16908</xdr:rowOff>
    </xdr:from>
    <xdr:ext cx="599010" cy="259045"/>
    <xdr:sp macro="" textlink="">
      <xdr:nvSpPr>
        <xdr:cNvPr id="83" name="人件費該当値テキスト"/>
        <xdr:cNvSpPr txBox="1"/>
      </xdr:nvSpPr>
      <xdr:spPr>
        <a:xfrm>
          <a:off x="4686300" y="584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53217</xdr:rowOff>
    </xdr:from>
    <xdr:to>
      <xdr:col>20</xdr:col>
      <xdr:colOff>38100</xdr:colOff>
      <xdr:row>35</xdr:row>
      <xdr:rowOff>154817</xdr:rowOff>
    </xdr:to>
    <xdr:sp macro="" textlink="">
      <xdr:nvSpPr>
        <xdr:cNvPr id="84" name="楕円 83"/>
        <xdr:cNvSpPr/>
      </xdr:nvSpPr>
      <xdr:spPr>
        <a:xfrm>
          <a:off x="3746500" y="605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171344</xdr:rowOff>
    </xdr:from>
    <xdr:ext cx="599010" cy="259045"/>
    <xdr:sp macro="" textlink="">
      <xdr:nvSpPr>
        <xdr:cNvPr id="85" name="テキスト ボックス 84"/>
        <xdr:cNvSpPr txBox="1"/>
      </xdr:nvSpPr>
      <xdr:spPr>
        <a:xfrm>
          <a:off x="3497795" y="5829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161660</xdr:rowOff>
    </xdr:from>
    <xdr:to>
      <xdr:col>15</xdr:col>
      <xdr:colOff>101600</xdr:colOff>
      <xdr:row>35</xdr:row>
      <xdr:rowOff>91810</xdr:rowOff>
    </xdr:to>
    <xdr:sp macro="" textlink="">
      <xdr:nvSpPr>
        <xdr:cNvPr id="86" name="楕円 85"/>
        <xdr:cNvSpPr/>
      </xdr:nvSpPr>
      <xdr:spPr>
        <a:xfrm>
          <a:off x="2857500" y="599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108337</xdr:rowOff>
    </xdr:from>
    <xdr:ext cx="599010" cy="259045"/>
    <xdr:sp macro="" textlink="">
      <xdr:nvSpPr>
        <xdr:cNvPr id="87" name="テキスト ボックス 86"/>
        <xdr:cNvSpPr txBox="1"/>
      </xdr:nvSpPr>
      <xdr:spPr>
        <a:xfrm>
          <a:off x="2608795" y="576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11426</xdr:rowOff>
    </xdr:from>
    <xdr:to>
      <xdr:col>10</xdr:col>
      <xdr:colOff>165100</xdr:colOff>
      <xdr:row>35</xdr:row>
      <xdr:rowOff>113026</xdr:rowOff>
    </xdr:to>
    <xdr:sp macro="" textlink="">
      <xdr:nvSpPr>
        <xdr:cNvPr id="88" name="楕円 87"/>
        <xdr:cNvSpPr/>
      </xdr:nvSpPr>
      <xdr:spPr>
        <a:xfrm>
          <a:off x="1968500" y="601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129553</xdr:rowOff>
    </xdr:from>
    <xdr:ext cx="599010" cy="259045"/>
    <xdr:sp macro="" textlink="">
      <xdr:nvSpPr>
        <xdr:cNvPr id="89" name="テキスト ボックス 88"/>
        <xdr:cNvSpPr txBox="1"/>
      </xdr:nvSpPr>
      <xdr:spPr>
        <a:xfrm>
          <a:off x="1719795" y="5787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134468</xdr:rowOff>
    </xdr:from>
    <xdr:to>
      <xdr:col>6</xdr:col>
      <xdr:colOff>38100</xdr:colOff>
      <xdr:row>36</xdr:row>
      <xdr:rowOff>64618</xdr:rowOff>
    </xdr:to>
    <xdr:sp macro="" textlink="">
      <xdr:nvSpPr>
        <xdr:cNvPr id="90" name="楕円 89"/>
        <xdr:cNvSpPr/>
      </xdr:nvSpPr>
      <xdr:spPr>
        <a:xfrm>
          <a:off x="1079500" y="613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81145</xdr:rowOff>
    </xdr:from>
    <xdr:ext cx="599010" cy="259045"/>
    <xdr:sp macro="" textlink="">
      <xdr:nvSpPr>
        <xdr:cNvPr id="91" name="テキスト ボックス 90"/>
        <xdr:cNvSpPr txBox="1"/>
      </xdr:nvSpPr>
      <xdr:spPr>
        <a:xfrm>
          <a:off x="830795" y="5910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167711</xdr:rowOff>
    </xdr:from>
    <xdr:to>
      <xdr:col>24</xdr:col>
      <xdr:colOff>63500</xdr:colOff>
      <xdr:row>58</xdr:row>
      <xdr:rowOff>14098</xdr:rowOff>
    </xdr:to>
    <xdr:cxnSp macro="">
      <xdr:nvCxnSpPr>
        <xdr:cNvPr id="120" name="直線コネクタ 119"/>
        <xdr:cNvCxnSpPr/>
      </xdr:nvCxnSpPr>
      <xdr:spPr>
        <a:xfrm flipV="1">
          <a:off x="3797300" y="9940361"/>
          <a:ext cx="838200" cy="1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14098</xdr:rowOff>
    </xdr:from>
    <xdr:to>
      <xdr:col>19</xdr:col>
      <xdr:colOff>177800</xdr:colOff>
      <xdr:row>58</xdr:row>
      <xdr:rowOff>38829</xdr:rowOff>
    </xdr:to>
    <xdr:cxnSp macro="">
      <xdr:nvCxnSpPr>
        <xdr:cNvPr id="123" name="直線コネクタ 122"/>
        <xdr:cNvCxnSpPr/>
      </xdr:nvCxnSpPr>
      <xdr:spPr>
        <a:xfrm flipV="1">
          <a:off x="2908300" y="9958198"/>
          <a:ext cx="889000" cy="2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38829</xdr:rowOff>
    </xdr:from>
    <xdr:to>
      <xdr:col>15</xdr:col>
      <xdr:colOff>50800</xdr:colOff>
      <xdr:row>58</xdr:row>
      <xdr:rowOff>42450</xdr:rowOff>
    </xdr:to>
    <xdr:cxnSp macro="">
      <xdr:nvCxnSpPr>
        <xdr:cNvPr id="126" name="直線コネクタ 125"/>
        <xdr:cNvCxnSpPr/>
      </xdr:nvCxnSpPr>
      <xdr:spPr>
        <a:xfrm flipV="1">
          <a:off x="2019300" y="9982929"/>
          <a:ext cx="889000" cy="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42450</xdr:rowOff>
    </xdr:from>
    <xdr:to>
      <xdr:col>10</xdr:col>
      <xdr:colOff>114300</xdr:colOff>
      <xdr:row>58</xdr:row>
      <xdr:rowOff>57415</xdr:rowOff>
    </xdr:to>
    <xdr:cxnSp macro="">
      <xdr:nvCxnSpPr>
        <xdr:cNvPr id="129" name="直線コネクタ 128"/>
        <xdr:cNvCxnSpPr/>
      </xdr:nvCxnSpPr>
      <xdr:spPr>
        <a:xfrm flipV="1">
          <a:off x="1130300" y="9986550"/>
          <a:ext cx="889000" cy="1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116911</xdr:rowOff>
    </xdr:from>
    <xdr:to>
      <xdr:col>24</xdr:col>
      <xdr:colOff>114300</xdr:colOff>
      <xdr:row>58</xdr:row>
      <xdr:rowOff>47061</xdr:rowOff>
    </xdr:to>
    <xdr:sp macro="" textlink="">
      <xdr:nvSpPr>
        <xdr:cNvPr id="139" name="楕円 138"/>
        <xdr:cNvSpPr/>
      </xdr:nvSpPr>
      <xdr:spPr>
        <a:xfrm>
          <a:off x="4584700" y="988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139788</xdr:rowOff>
    </xdr:from>
    <xdr:ext cx="599010" cy="259045"/>
    <xdr:sp macro="" textlink="">
      <xdr:nvSpPr>
        <xdr:cNvPr id="140" name="物件費該当値テキスト"/>
        <xdr:cNvSpPr txBox="1"/>
      </xdr:nvSpPr>
      <xdr:spPr>
        <a:xfrm>
          <a:off x="4686300" y="974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134748</xdr:rowOff>
    </xdr:from>
    <xdr:to>
      <xdr:col>20</xdr:col>
      <xdr:colOff>38100</xdr:colOff>
      <xdr:row>58</xdr:row>
      <xdr:rowOff>64898</xdr:rowOff>
    </xdr:to>
    <xdr:sp macro="" textlink="">
      <xdr:nvSpPr>
        <xdr:cNvPr id="141" name="楕円 140"/>
        <xdr:cNvSpPr/>
      </xdr:nvSpPr>
      <xdr:spPr>
        <a:xfrm>
          <a:off x="3746500" y="990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81425</xdr:rowOff>
    </xdr:from>
    <xdr:ext cx="599010" cy="259045"/>
    <xdr:sp macro="" textlink="">
      <xdr:nvSpPr>
        <xdr:cNvPr id="142" name="テキスト ボックス 141"/>
        <xdr:cNvSpPr txBox="1"/>
      </xdr:nvSpPr>
      <xdr:spPr>
        <a:xfrm>
          <a:off x="3497795" y="968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159479</xdr:rowOff>
    </xdr:from>
    <xdr:to>
      <xdr:col>15</xdr:col>
      <xdr:colOff>101600</xdr:colOff>
      <xdr:row>58</xdr:row>
      <xdr:rowOff>89629</xdr:rowOff>
    </xdr:to>
    <xdr:sp macro="" textlink="">
      <xdr:nvSpPr>
        <xdr:cNvPr id="143" name="楕円 142"/>
        <xdr:cNvSpPr/>
      </xdr:nvSpPr>
      <xdr:spPr>
        <a:xfrm>
          <a:off x="2857500" y="993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80756</xdr:rowOff>
    </xdr:from>
    <xdr:ext cx="534377" cy="259045"/>
    <xdr:sp macro="" textlink="">
      <xdr:nvSpPr>
        <xdr:cNvPr id="144" name="テキスト ボックス 143"/>
        <xdr:cNvSpPr txBox="1"/>
      </xdr:nvSpPr>
      <xdr:spPr>
        <a:xfrm>
          <a:off x="2641111" y="1002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163100</xdr:rowOff>
    </xdr:from>
    <xdr:to>
      <xdr:col>10</xdr:col>
      <xdr:colOff>165100</xdr:colOff>
      <xdr:row>58</xdr:row>
      <xdr:rowOff>93250</xdr:rowOff>
    </xdr:to>
    <xdr:sp macro="" textlink="">
      <xdr:nvSpPr>
        <xdr:cNvPr id="145" name="楕円 144"/>
        <xdr:cNvSpPr/>
      </xdr:nvSpPr>
      <xdr:spPr>
        <a:xfrm>
          <a:off x="1968500" y="99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109777</xdr:rowOff>
    </xdr:from>
    <xdr:ext cx="534377" cy="259045"/>
    <xdr:sp macro="" textlink="">
      <xdr:nvSpPr>
        <xdr:cNvPr id="146" name="テキスト ボックス 145"/>
        <xdr:cNvSpPr txBox="1"/>
      </xdr:nvSpPr>
      <xdr:spPr>
        <a:xfrm>
          <a:off x="1752111" y="9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6615</xdr:rowOff>
    </xdr:from>
    <xdr:to>
      <xdr:col>6</xdr:col>
      <xdr:colOff>38100</xdr:colOff>
      <xdr:row>58</xdr:row>
      <xdr:rowOff>108215</xdr:rowOff>
    </xdr:to>
    <xdr:sp macro="" textlink="">
      <xdr:nvSpPr>
        <xdr:cNvPr id="147" name="楕円 146"/>
        <xdr:cNvSpPr/>
      </xdr:nvSpPr>
      <xdr:spPr>
        <a:xfrm>
          <a:off x="1079500" y="995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99342</xdr:rowOff>
    </xdr:from>
    <xdr:ext cx="534377" cy="259045"/>
    <xdr:sp macro="" textlink="">
      <xdr:nvSpPr>
        <xdr:cNvPr id="148" name="テキスト ボックス 147"/>
        <xdr:cNvSpPr txBox="1"/>
      </xdr:nvSpPr>
      <xdr:spPr>
        <a:xfrm>
          <a:off x="863111" y="1004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117697</xdr:rowOff>
    </xdr:from>
    <xdr:to>
      <xdr:col>24</xdr:col>
      <xdr:colOff>63500</xdr:colOff>
      <xdr:row>78</xdr:row>
      <xdr:rowOff>137052</xdr:rowOff>
    </xdr:to>
    <xdr:cxnSp macro="">
      <xdr:nvCxnSpPr>
        <xdr:cNvPr id="177" name="直線コネクタ 176"/>
        <xdr:cNvCxnSpPr/>
      </xdr:nvCxnSpPr>
      <xdr:spPr>
        <a:xfrm flipV="1">
          <a:off x="3797300" y="13490797"/>
          <a:ext cx="8382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133680</xdr:rowOff>
    </xdr:from>
    <xdr:to>
      <xdr:col>19</xdr:col>
      <xdr:colOff>177800</xdr:colOff>
      <xdr:row>78</xdr:row>
      <xdr:rowOff>137052</xdr:rowOff>
    </xdr:to>
    <xdr:cxnSp macro="">
      <xdr:nvCxnSpPr>
        <xdr:cNvPr id="180" name="直線コネクタ 179"/>
        <xdr:cNvCxnSpPr/>
      </xdr:nvCxnSpPr>
      <xdr:spPr>
        <a:xfrm>
          <a:off x="2908300" y="13506780"/>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130366</xdr:rowOff>
    </xdr:from>
    <xdr:to>
      <xdr:col>15</xdr:col>
      <xdr:colOff>50800</xdr:colOff>
      <xdr:row>78</xdr:row>
      <xdr:rowOff>133680</xdr:rowOff>
    </xdr:to>
    <xdr:cxnSp macro="">
      <xdr:nvCxnSpPr>
        <xdr:cNvPr id="183" name="直線コネクタ 182"/>
        <xdr:cNvCxnSpPr/>
      </xdr:nvCxnSpPr>
      <xdr:spPr>
        <a:xfrm>
          <a:off x="2019300" y="13503466"/>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130366</xdr:rowOff>
    </xdr:from>
    <xdr:to>
      <xdr:col>10</xdr:col>
      <xdr:colOff>114300</xdr:colOff>
      <xdr:row>78</xdr:row>
      <xdr:rowOff>140881</xdr:rowOff>
    </xdr:to>
    <xdr:cxnSp macro="">
      <xdr:nvCxnSpPr>
        <xdr:cNvPr id="186" name="直線コネクタ 185"/>
        <xdr:cNvCxnSpPr/>
      </xdr:nvCxnSpPr>
      <xdr:spPr>
        <a:xfrm flipV="1">
          <a:off x="1130300" y="13503466"/>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66897</xdr:rowOff>
    </xdr:from>
    <xdr:to>
      <xdr:col>24</xdr:col>
      <xdr:colOff>114300</xdr:colOff>
      <xdr:row>78</xdr:row>
      <xdr:rowOff>168497</xdr:rowOff>
    </xdr:to>
    <xdr:sp macro="" textlink="">
      <xdr:nvSpPr>
        <xdr:cNvPr id="196" name="楕円 195"/>
        <xdr:cNvSpPr/>
      </xdr:nvSpPr>
      <xdr:spPr>
        <a:xfrm>
          <a:off x="4584700" y="1343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153274</xdr:rowOff>
    </xdr:from>
    <xdr:ext cx="469744" cy="259045"/>
    <xdr:sp macro="" textlink="">
      <xdr:nvSpPr>
        <xdr:cNvPr id="197" name="維持補修費該当値テキスト"/>
        <xdr:cNvSpPr txBox="1"/>
      </xdr:nvSpPr>
      <xdr:spPr>
        <a:xfrm>
          <a:off x="4686300" y="1335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86252</xdr:rowOff>
    </xdr:from>
    <xdr:to>
      <xdr:col>20</xdr:col>
      <xdr:colOff>38100</xdr:colOff>
      <xdr:row>79</xdr:row>
      <xdr:rowOff>16402</xdr:rowOff>
    </xdr:to>
    <xdr:sp macro="" textlink="">
      <xdr:nvSpPr>
        <xdr:cNvPr id="198" name="楕円 197"/>
        <xdr:cNvSpPr/>
      </xdr:nvSpPr>
      <xdr:spPr>
        <a:xfrm>
          <a:off x="3746500" y="1345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7529</xdr:rowOff>
    </xdr:from>
    <xdr:ext cx="469744" cy="259045"/>
    <xdr:sp macro="" textlink="">
      <xdr:nvSpPr>
        <xdr:cNvPr id="199" name="テキスト ボックス 198"/>
        <xdr:cNvSpPr txBox="1"/>
      </xdr:nvSpPr>
      <xdr:spPr>
        <a:xfrm>
          <a:off x="3562428" y="1355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82880</xdr:rowOff>
    </xdr:from>
    <xdr:to>
      <xdr:col>15</xdr:col>
      <xdr:colOff>101600</xdr:colOff>
      <xdr:row>79</xdr:row>
      <xdr:rowOff>13030</xdr:rowOff>
    </xdr:to>
    <xdr:sp macro="" textlink="">
      <xdr:nvSpPr>
        <xdr:cNvPr id="200" name="楕円 199"/>
        <xdr:cNvSpPr/>
      </xdr:nvSpPr>
      <xdr:spPr>
        <a:xfrm>
          <a:off x="2857500" y="134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4157</xdr:rowOff>
    </xdr:from>
    <xdr:ext cx="469744" cy="259045"/>
    <xdr:sp macro="" textlink="">
      <xdr:nvSpPr>
        <xdr:cNvPr id="201" name="テキスト ボックス 200"/>
        <xdr:cNvSpPr txBox="1"/>
      </xdr:nvSpPr>
      <xdr:spPr>
        <a:xfrm>
          <a:off x="2673428" y="1354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79566</xdr:rowOff>
    </xdr:from>
    <xdr:to>
      <xdr:col>10</xdr:col>
      <xdr:colOff>165100</xdr:colOff>
      <xdr:row>79</xdr:row>
      <xdr:rowOff>9716</xdr:rowOff>
    </xdr:to>
    <xdr:sp macro="" textlink="">
      <xdr:nvSpPr>
        <xdr:cNvPr id="202" name="楕円 201"/>
        <xdr:cNvSpPr/>
      </xdr:nvSpPr>
      <xdr:spPr>
        <a:xfrm>
          <a:off x="1968500" y="1345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843</xdr:rowOff>
    </xdr:from>
    <xdr:ext cx="469744" cy="259045"/>
    <xdr:sp macro="" textlink="">
      <xdr:nvSpPr>
        <xdr:cNvPr id="203" name="テキスト ボックス 202"/>
        <xdr:cNvSpPr txBox="1"/>
      </xdr:nvSpPr>
      <xdr:spPr>
        <a:xfrm>
          <a:off x="1784428" y="1354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90081</xdr:rowOff>
    </xdr:from>
    <xdr:to>
      <xdr:col>6</xdr:col>
      <xdr:colOff>38100</xdr:colOff>
      <xdr:row>79</xdr:row>
      <xdr:rowOff>20231</xdr:rowOff>
    </xdr:to>
    <xdr:sp macro="" textlink="">
      <xdr:nvSpPr>
        <xdr:cNvPr id="204" name="楕円 203"/>
        <xdr:cNvSpPr/>
      </xdr:nvSpPr>
      <xdr:spPr>
        <a:xfrm>
          <a:off x="1079500" y="1346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11358</xdr:rowOff>
    </xdr:from>
    <xdr:ext cx="469744" cy="259045"/>
    <xdr:sp macro="" textlink="">
      <xdr:nvSpPr>
        <xdr:cNvPr id="205" name="テキスト ボックス 204"/>
        <xdr:cNvSpPr txBox="1"/>
      </xdr:nvSpPr>
      <xdr:spPr>
        <a:xfrm>
          <a:off x="895428" y="1355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113236</xdr:rowOff>
    </xdr:from>
    <xdr:to>
      <xdr:col>24</xdr:col>
      <xdr:colOff>63500</xdr:colOff>
      <xdr:row>97</xdr:row>
      <xdr:rowOff>10297</xdr:rowOff>
    </xdr:to>
    <xdr:cxnSp macro="">
      <xdr:nvCxnSpPr>
        <xdr:cNvPr id="235" name="直線コネクタ 234"/>
        <xdr:cNvCxnSpPr/>
      </xdr:nvCxnSpPr>
      <xdr:spPr>
        <a:xfrm flipV="1">
          <a:off x="3797300" y="16572436"/>
          <a:ext cx="838200" cy="6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120428</xdr:rowOff>
    </xdr:from>
    <xdr:to>
      <xdr:col>19</xdr:col>
      <xdr:colOff>177800</xdr:colOff>
      <xdr:row>97</xdr:row>
      <xdr:rowOff>10297</xdr:rowOff>
    </xdr:to>
    <xdr:cxnSp macro="">
      <xdr:nvCxnSpPr>
        <xdr:cNvPr id="238" name="直線コネクタ 237"/>
        <xdr:cNvCxnSpPr/>
      </xdr:nvCxnSpPr>
      <xdr:spPr>
        <a:xfrm>
          <a:off x="2908300" y="16579628"/>
          <a:ext cx="889000" cy="6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120428</xdr:rowOff>
    </xdr:from>
    <xdr:to>
      <xdr:col>15</xdr:col>
      <xdr:colOff>50800</xdr:colOff>
      <xdr:row>97</xdr:row>
      <xdr:rowOff>123554</xdr:rowOff>
    </xdr:to>
    <xdr:cxnSp macro="">
      <xdr:nvCxnSpPr>
        <xdr:cNvPr id="241" name="直線コネクタ 240"/>
        <xdr:cNvCxnSpPr/>
      </xdr:nvCxnSpPr>
      <xdr:spPr>
        <a:xfrm flipV="1">
          <a:off x="2019300" y="16579628"/>
          <a:ext cx="889000" cy="17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112618</xdr:rowOff>
    </xdr:from>
    <xdr:to>
      <xdr:col>10</xdr:col>
      <xdr:colOff>114300</xdr:colOff>
      <xdr:row>97</xdr:row>
      <xdr:rowOff>123554</xdr:rowOff>
    </xdr:to>
    <xdr:cxnSp macro="">
      <xdr:nvCxnSpPr>
        <xdr:cNvPr id="244" name="直線コネクタ 243"/>
        <xdr:cNvCxnSpPr/>
      </xdr:nvCxnSpPr>
      <xdr:spPr>
        <a:xfrm>
          <a:off x="1130300" y="16743268"/>
          <a:ext cx="889000" cy="1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62436</xdr:rowOff>
    </xdr:from>
    <xdr:to>
      <xdr:col>24</xdr:col>
      <xdr:colOff>114300</xdr:colOff>
      <xdr:row>96</xdr:row>
      <xdr:rowOff>164036</xdr:rowOff>
    </xdr:to>
    <xdr:sp macro="" textlink="">
      <xdr:nvSpPr>
        <xdr:cNvPr id="254" name="楕円 253"/>
        <xdr:cNvSpPr/>
      </xdr:nvSpPr>
      <xdr:spPr>
        <a:xfrm>
          <a:off x="4584700" y="1652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40863</xdr:rowOff>
    </xdr:from>
    <xdr:ext cx="599010" cy="259045"/>
    <xdr:sp macro="" textlink="">
      <xdr:nvSpPr>
        <xdr:cNvPr id="255" name="扶助費該当値テキスト"/>
        <xdr:cNvSpPr txBox="1"/>
      </xdr:nvSpPr>
      <xdr:spPr>
        <a:xfrm>
          <a:off x="4686300" y="1650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130947</xdr:rowOff>
    </xdr:from>
    <xdr:to>
      <xdr:col>20</xdr:col>
      <xdr:colOff>38100</xdr:colOff>
      <xdr:row>97</xdr:row>
      <xdr:rowOff>61097</xdr:rowOff>
    </xdr:to>
    <xdr:sp macro="" textlink="">
      <xdr:nvSpPr>
        <xdr:cNvPr id="256" name="楕円 255"/>
        <xdr:cNvSpPr/>
      </xdr:nvSpPr>
      <xdr:spPr>
        <a:xfrm>
          <a:off x="3746500" y="1659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52224</xdr:rowOff>
    </xdr:from>
    <xdr:ext cx="534377" cy="259045"/>
    <xdr:sp macro="" textlink="">
      <xdr:nvSpPr>
        <xdr:cNvPr id="257" name="テキスト ボックス 256"/>
        <xdr:cNvSpPr txBox="1"/>
      </xdr:nvSpPr>
      <xdr:spPr>
        <a:xfrm>
          <a:off x="3530111" y="1668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69628</xdr:rowOff>
    </xdr:from>
    <xdr:to>
      <xdr:col>15</xdr:col>
      <xdr:colOff>101600</xdr:colOff>
      <xdr:row>96</xdr:row>
      <xdr:rowOff>171228</xdr:rowOff>
    </xdr:to>
    <xdr:sp macro="" textlink="">
      <xdr:nvSpPr>
        <xdr:cNvPr id="258" name="楕円 257"/>
        <xdr:cNvSpPr/>
      </xdr:nvSpPr>
      <xdr:spPr>
        <a:xfrm>
          <a:off x="2857500" y="1652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162355</xdr:rowOff>
    </xdr:from>
    <xdr:ext cx="599010" cy="259045"/>
    <xdr:sp macro="" textlink="">
      <xdr:nvSpPr>
        <xdr:cNvPr id="259" name="テキスト ボックス 258"/>
        <xdr:cNvSpPr txBox="1"/>
      </xdr:nvSpPr>
      <xdr:spPr>
        <a:xfrm>
          <a:off x="2608795" y="1662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72754</xdr:rowOff>
    </xdr:from>
    <xdr:to>
      <xdr:col>10</xdr:col>
      <xdr:colOff>165100</xdr:colOff>
      <xdr:row>98</xdr:row>
      <xdr:rowOff>2904</xdr:rowOff>
    </xdr:to>
    <xdr:sp macro="" textlink="">
      <xdr:nvSpPr>
        <xdr:cNvPr id="260" name="楕円 259"/>
        <xdr:cNvSpPr/>
      </xdr:nvSpPr>
      <xdr:spPr>
        <a:xfrm>
          <a:off x="1968500" y="1670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165481</xdr:rowOff>
    </xdr:from>
    <xdr:ext cx="534377" cy="259045"/>
    <xdr:sp macro="" textlink="">
      <xdr:nvSpPr>
        <xdr:cNvPr id="261" name="テキスト ボックス 260"/>
        <xdr:cNvSpPr txBox="1"/>
      </xdr:nvSpPr>
      <xdr:spPr>
        <a:xfrm>
          <a:off x="1752111" y="1679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61818</xdr:rowOff>
    </xdr:from>
    <xdr:to>
      <xdr:col>6</xdr:col>
      <xdr:colOff>38100</xdr:colOff>
      <xdr:row>97</xdr:row>
      <xdr:rowOff>163418</xdr:rowOff>
    </xdr:to>
    <xdr:sp macro="" textlink="">
      <xdr:nvSpPr>
        <xdr:cNvPr id="262" name="楕円 261"/>
        <xdr:cNvSpPr/>
      </xdr:nvSpPr>
      <xdr:spPr>
        <a:xfrm>
          <a:off x="1079500" y="166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154545</xdr:rowOff>
    </xdr:from>
    <xdr:ext cx="534377" cy="259045"/>
    <xdr:sp macro="" textlink="">
      <xdr:nvSpPr>
        <xdr:cNvPr id="263" name="テキスト ボックス 262"/>
        <xdr:cNvSpPr txBox="1"/>
      </xdr:nvSpPr>
      <xdr:spPr>
        <a:xfrm>
          <a:off x="863111" y="1678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84044</xdr:rowOff>
    </xdr:from>
    <xdr:to>
      <xdr:col>55</xdr:col>
      <xdr:colOff>0</xdr:colOff>
      <xdr:row>36</xdr:row>
      <xdr:rowOff>91138</xdr:rowOff>
    </xdr:to>
    <xdr:cxnSp macro="">
      <xdr:nvCxnSpPr>
        <xdr:cNvPr id="292" name="直線コネクタ 291"/>
        <xdr:cNvCxnSpPr/>
      </xdr:nvCxnSpPr>
      <xdr:spPr>
        <a:xfrm flipV="1">
          <a:off x="9639300" y="6256244"/>
          <a:ext cx="838200" cy="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91138</xdr:rowOff>
    </xdr:from>
    <xdr:to>
      <xdr:col>50</xdr:col>
      <xdr:colOff>114300</xdr:colOff>
      <xdr:row>36</xdr:row>
      <xdr:rowOff>153077</xdr:rowOff>
    </xdr:to>
    <xdr:cxnSp macro="">
      <xdr:nvCxnSpPr>
        <xdr:cNvPr id="295" name="直線コネクタ 294"/>
        <xdr:cNvCxnSpPr/>
      </xdr:nvCxnSpPr>
      <xdr:spPr>
        <a:xfrm flipV="1">
          <a:off x="8750300" y="6263338"/>
          <a:ext cx="889000" cy="6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96239</xdr:rowOff>
    </xdr:from>
    <xdr:to>
      <xdr:col>45</xdr:col>
      <xdr:colOff>177800</xdr:colOff>
      <xdr:row>36</xdr:row>
      <xdr:rowOff>153077</xdr:rowOff>
    </xdr:to>
    <xdr:cxnSp macro="">
      <xdr:nvCxnSpPr>
        <xdr:cNvPr id="298" name="直線コネクタ 297"/>
        <xdr:cNvCxnSpPr/>
      </xdr:nvCxnSpPr>
      <xdr:spPr>
        <a:xfrm>
          <a:off x="7861300" y="5925539"/>
          <a:ext cx="889000" cy="39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96239</xdr:rowOff>
    </xdr:from>
    <xdr:to>
      <xdr:col>41</xdr:col>
      <xdr:colOff>50800</xdr:colOff>
      <xdr:row>37</xdr:row>
      <xdr:rowOff>63344</xdr:rowOff>
    </xdr:to>
    <xdr:cxnSp macro="">
      <xdr:nvCxnSpPr>
        <xdr:cNvPr id="301" name="直線コネクタ 300"/>
        <xdr:cNvCxnSpPr/>
      </xdr:nvCxnSpPr>
      <xdr:spPr>
        <a:xfrm flipV="1">
          <a:off x="6972300" y="5925539"/>
          <a:ext cx="889000" cy="48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33244</xdr:rowOff>
    </xdr:from>
    <xdr:to>
      <xdr:col>55</xdr:col>
      <xdr:colOff>50800</xdr:colOff>
      <xdr:row>36</xdr:row>
      <xdr:rowOff>134844</xdr:rowOff>
    </xdr:to>
    <xdr:sp macro="" textlink="">
      <xdr:nvSpPr>
        <xdr:cNvPr id="311" name="楕円 310"/>
        <xdr:cNvSpPr/>
      </xdr:nvSpPr>
      <xdr:spPr>
        <a:xfrm>
          <a:off x="10426700" y="620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56121</xdr:rowOff>
    </xdr:from>
    <xdr:ext cx="599010" cy="259045"/>
    <xdr:sp macro="" textlink="">
      <xdr:nvSpPr>
        <xdr:cNvPr id="312" name="補助費等該当値テキスト"/>
        <xdr:cNvSpPr txBox="1"/>
      </xdr:nvSpPr>
      <xdr:spPr>
        <a:xfrm>
          <a:off x="10528300" y="605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40338</xdr:rowOff>
    </xdr:from>
    <xdr:to>
      <xdr:col>50</xdr:col>
      <xdr:colOff>165100</xdr:colOff>
      <xdr:row>36</xdr:row>
      <xdr:rowOff>141938</xdr:rowOff>
    </xdr:to>
    <xdr:sp macro="" textlink="">
      <xdr:nvSpPr>
        <xdr:cNvPr id="313" name="楕円 312"/>
        <xdr:cNvSpPr/>
      </xdr:nvSpPr>
      <xdr:spPr>
        <a:xfrm>
          <a:off x="9588500" y="621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158465</xdr:rowOff>
    </xdr:from>
    <xdr:ext cx="599010" cy="259045"/>
    <xdr:sp macro="" textlink="">
      <xdr:nvSpPr>
        <xdr:cNvPr id="314" name="テキスト ボックス 313"/>
        <xdr:cNvSpPr txBox="1"/>
      </xdr:nvSpPr>
      <xdr:spPr>
        <a:xfrm>
          <a:off x="9339795" y="5987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102277</xdr:rowOff>
    </xdr:from>
    <xdr:to>
      <xdr:col>46</xdr:col>
      <xdr:colOff>38100</xdr:colOff>
      <xdr:row>37</xdr:row>
      <xdr:rowOff>32427</xdr:rowOff>
    </xdr:to>
    <xdr:sp macro="" textlink="">
      <xdr:nvSpPr>
        <xdr:cNvPr id="315" name="楕円 314"/>
        <xdr:cNvSpPr/>
      </xdr:nvSpPr>
      <xdr:spPr>
        <a:xfrm>
          <a:off x="8699500" y="627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48954</xdr:rowOff>
    </xdr:from>
    <xdr:ext cx="599010" cy="259045"/>
    <xdr:sp macro="" textlink="">
      <xdr:nvSpPr>
        <xdr:cNvPr id="316" name="テキスト ボックス 315"/>
        <xdr:cNvSpPr txBox="1"/>
      </xdr:nvSpPr>
      <xdr:spPr>
        <a:xfrm>
          <a:off x="8450795" y="604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45439</xdr:rowOff>
    </xdr:from>
    <xdr:to>
      <xdr:col>41</xdr:col>
      <xdr:colOff>101600</xdr:colOff>
      <xdr:row>34</xdr:row>
      <xdr:rowOff>147039</xdr:rowOff>
    </xdr:to>
    <xdr:sp macro="" textlink="">
      <xdr:nvSpPr>
        <xdr:cNvPr id="317" name="楕円 316"/>
        <xdr:cNvSpPr/>
      </xdr:nvSpPr>
      <xdr:spPr>
        <a:xfrm>
          <a:off x="7810500" y="587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163566</xdr:rowOff>
    </xdr:from>
    <xdr:ext cx="599010" cy="259045"/>
    <xdr:sp macro="" textlink="">
      <xdr:nvSpPr>
        <xdr:cNvPr id="318" name="テキスト ボックス 317"/>
        <xdr:cNvSpPr txBox="1"/>
      </xdr:nvSpPr>
      <xdr:spPr>
        <a:xfrm>
          <a:off x="7561795" y="5649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12544</xdr:rowOff>
    </xdr:from>
    <xdr:to>
      <xdr:col>36</xdr:col>
      <xdr:colOff>165100</xdr:colOff>
      <xdr:row>37</xdr:row>
      <xdr:rowOff>114144</xdr:rowOff>
    </xdr:to>
    <xdr:sp macro="" textlink="">
      <xdr:nvSpPr>
        <xdr:cNvPr id="319" name="楕円 318"/>
        <xdr:cNvSpPr/>
      </xdr:nvSpPr>
      <xdr:spPr>
        <a:xfrm>
          <a:off x="6921500" y="635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130671</xdr:rowOff>
    </xdr:from>
    <xdr:ext cx="534377" cy="259045"/>
    <xdr:sp macro="" textlink="">
      <xdr:nvSpPr>
        <xdr:cNvPr id="320" name="テキスト ボックス 319"/>
        <xdr:cNvSpPr txBox="1"/>
      </xdr:nvSpPr>
      <xdr:spPr>
        <a:xfrm>
          <a:off x="6705111" y="613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95628</xdr:rowOff>
    </xdr:from>
    <xdr:to>
      <xdr:col>55</xdr:col>
      <xdr:colOff>0</xdr:colOff>
      <xdr:row>57</xdr:row>
      <xdr:rowOff>170676</xdr:rowOff>
    </xdr:to>
    <xdr:cxnSp macro="">
      <xdr:nvCxnSpPr>
        <xdr:cNvPr id="347" name="直線コネクタ 346"/>
        <xdr:cNvCxnSpPr/>
      </xdr:nvCxnSpPr>
      <xdr:spPr>
        <a:xfrm flipV="1">
          <a:off x="9639300" y="9868278"/>
          <a:ext cx="838200" cy="7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170676</xdr:rowOff>
    </xdr:from>
    <xdr:to>
      <xdr:col>50</xdr:col>
      <xdr:colOff>114300</xdr:colOff>
      <xdr:row>58</xdr:row>
      <xdr:rowOff>25101</xdr:rowOff>
    </xdr:to>
    <xdr:cxnSp macro="">
      <xdr:nvCxnSpPr>
        <xdr:cNvPr id="350" name="直線コネクタ 349"/>
        <xdr:cNvCxnSpPr/>
      </xdr:nvCxnSpPr>
      <xdr:spPr>
        <a:xfrm flipV="1">
          <a:off x="8750300" y="9943326"/>
          <a:ext cx="889000" cy="2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129772</xdr:rowOff>
    </xdr:from>
    <xdr:to>
      <xdr:col>45</xdr:col>
      <xdr:colOff>177800</xdr:colOff>
      <xdr:row>58</xdr:row>
      <xdr:rowOff>25101</xdr:rowOff>
    </xdr:to>
    <xdr:cxnSp macro="">
      <xdr:nvCxnSpPr>
        <xdr:cNvPr id="353" name="直線コネクタ 352"/>
        <xdr:cNvCxnSpPr/>
      </xdr:nvCxnSpPr>
      <xdr:spPr>
        <a:xfrm>
          <a:off x="7861300" y="9902422"/>
          <a:ext cx="889000" cy="6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129772</xdr:rowOff>
    </xdr:from>
    <xdr:to>
      <xdr:col>41</xdr:col>
      <xdr:colOff>50800</xdr:colOff>
      <xdr:row>58</xdr:row>
      <xdr:rowOff>10703</xdr:rowOff>
    </xdr:to>
    <xdr:cxnSp macro="">
      <xdr:nvCxnSpPr>
        <xdr:cNvPr id="356" name="直線コネクタ 355"/>
        <xdr:cNvCxnSpPr/>
      </xdr:nvCxnSpPr>
      <xdr:spPr>
        <a:xfrm flipV="1">
          <a:off x="6972300" y="9902422"/>
          <a:ext cx="889000" cy="5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44828</xdr:rowOff>
    </xdr:from>
    <xdr:to>
      <xdr:col>55</xdr:col>
      <xdr:colOff>50800</xdr:colOff>
      <xdr:row>57</xdr:row>
      <xdr:rowOff>146428</xdr:rowOff>
    </xdr:to>
    <xdr:sp macro="" textlink="">
      <xdr:nvSpPr>
        <xdr:cNvPr id="366" name="楕円 365"/>
        <xdr:cNvSpPr/>
      </xdr:nvSpPr>
      <xdr:spPr>
        <a:xfrm>
          <a:off x="10426700" y="981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67705</xdr:rowOff>
    </xdr:from>
    <xdr:ext cx="534377" cy="259045"/>
    <xdr:sp macro="" textlink="">
      <xdr:nvSpPr>
        <xdr:cNvPr id="367" name="普通建設事業費該当値テキスト"/>
        <xdr:cNvSpPr txBox="1"/>
      </xdr:nvSpPr>
      <xdr:spPr>
        <a:xfrm>
          <a:off x="10528300" y="966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119876</xdr:rowOff>
    </xdr:from>
    <xdr:to>
      <xdr:col>50</xdr:col>
      <xdr:colOff>165100</xdr:colOff>
      <xdr:row>58</xdr:row>
      <xdr:rowOff>50026</xdr:rowOff>
    </xdr:to>
    <xdr:sp macro="" textlink="">
      <xdr:nvSpPr>
        <xdr:cNvPr id="368" name="楕円 367"/>
        <xdr:cNvSpPr/>
      </xdr:nvSpPr>
      <xdr:spPr>
        <a:xfrm>
          <a:off x="9588500" y="98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41153</xdr:rowOff>
    </xdr:from>
    <xdr:ext cx="534377" cy="259045"/>
    <xdr:sp macro="" textlink="">
      <xdr:nvSpPr>
        <xdr:cNvPr id="369" name="テキスト ボックス 368"/>
        <xdr:cNvSpPr txBox="1"/>
      </xdr:nvSpPr>
      <xdr:spPr>
        <a:xfrm>
          <a:off x="9372111" y="998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145751</xdr:rowOff>
    </xdr:from>
    <xdr:to>
      <xdr:col>46</xdr:col>
      <xdr:colOff>38100</xdr:colOff>
      <xdr:row>58</xdr:row>
      <xdr:rowOff>75901</xdr:rowOff>
    </xdr:to>
    <xdr:sp macro="" textlink="">
      <xdr:nvSpPr>
        <xdr:cNvPr id="370" name="楕円 369"/>
        <xdr:cNvSpPr/>
      </xdr:nvSpPr>
      <xdr:spPr>
        <a:xfrm>
          <a:off x="8699500" y="991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67028</xdr:rowOff>
    </xdr:from>
    <xdr:ext cx="534377" cy="259045"/>
    <xdr:sp macro="" textlink="">
      <xdr:nvSpPr>
        <xdr:cNvPr id="371" name="テキスト ボックス 370"/>
        <xdr:cNvSpPr txBox="1"/>
      </xdr:nvSpPr>
      <xdr:spPr>
        <a:xfrm>
          <a:off x="8483111" y="1001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78972</xdr:rowOff>
    </xdr:from>
    <xdr:to>
      <xdr:col>41</xdr:col>
      <xdr:colOff>101600</xdr:colOff>
      <xdr:row>58</xdr:row>
      <xdr:rowOff>9122</xdr:rowOff>
    </xdr:to>
    <xdr:sp macro="" textlink="">
      <xdr:nvSpPr>
        <xdr:cNvPr id="372" name="楕円 371"/>
        <xdr:cNvSpPr/>
      </xdr:nvSpPr>
      <xdr:spPr>
        <a:xfrm>
          <a:off x="7810500" y="985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249</xdr:rowOff>
    </xdr:from>
    <xdr:ext cx="534377" cy="259045"/>
    <xdr:sp macro="" textlink="">
      <xdr:nvSpPr>
        <xdr:cNvPr id="373" name="テキスト ボックス 372"/>
        <xdr:cNvSpPr txBox="1"/>
      </xdr:nvSpPr>
      <xdr:spPr>
        <a:xfrm>
          <a:off x="7594111" y="994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131353</xdr:rowOff>
    </xdr:from>
    <xdr:to>
      <xdr:col>36</xdr:col>
      <xdr:colOff>165100</xdr:colOff>
      <xdr:row>58</xdr:row>
      <xdr:rowOff>61503</xdr:rowOff>
    </xdr:to>
    <xdr:sp macro="" textlink="">
      <xdr:nvSpPr>
        <xdr:cNvPr id="374" name="楕円 373"/>
        <xdr:cNvSpPr/>
      </xdr:nvSpPr>
      <xdr:spPr>
        <a:xfrm>
          <a:off x="6921500" y="990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52630</xdr:rowOff>
    </xdr:from>
    <xdr:ext cx="534377" cy="259045"/>
    <xdr:sp macro="" textlink="">
      <xdr:nvSpPr>
        <xdr:cNvPr id="375" name="テキスト ボックス 374"/>
        <xdr:cNvSpPr txBox="1"/>
      </xdr:nvSpPr>
      <xdr:spPr>
        <a:xfrm>
          <a:off x="6705111" y="999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54559</xdr:rowOff>
    </xdr:from>
    <xdr:to>
      <xdr:col>55</xdr:col>
      <xdr:colOff>0</xdr:colOff>
      <xdr:row>77</xdr:row>
      <xdr:rowOff>116802</xdr:rowOff>
    </xdr:to>
    <xdr:cxnSp macro="">
      <xdr:nvCxnSpPr>
        <xdr:cNvPr id="404" name="直線コネクタ 403"/>
        <xdr:cNvCxnSpPr/>
      </xdr:nvCxnSpPr>
      <xdr:spPr>
        <a:xfrm flipV="1">
          <a:off x="9639300" y="12913309"/>
          <a:ext cx="838200" cy="40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5" name="普通建設事業費 （ うち新規整備　）平均値テキスト"/>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116802</xdr:rowOff>
    </xdr:from>
    <xdr:to>
      <xdr:col>50</xdr:col>
      <xdr:colOff>114300</xdr:colOff>
      <xdr:row>78</xdr:row>
      <xdr:rowOff>135077</xdr:rowOff>
    </xdr:to>
    <xdr:cxnSp macro="">
      <xdr:nvCxnSpPr>
        <xdr:cNvPr id="407" name="直線コネクタ 406"/>
        <xdr:cNvCxnSpPr/>
      </xdr:nvCxnSpPr>
      <xdr:spPr>
        <a:xfrm flipV="1">
          <a:off x="8750300" y="13318452"/>
          <a:ext cx="889000" cy="18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59283</xdr:rowOff>
    </xdr:from>
    <xdr:to>
      <xdr:col>45</xdr:col>
      <xdr:colOff>177800</xdr:colOff>
      <xdr:row>78</xdr:row>
      <xdr:rowOff>135077</xdr:rowOff>
    </xdr:to>
    <xdr:cxnSp macro="">
      <xdr:nvCxnSpPr>
        <xdr:cNvPr id="410" name="直線コネクタ 409"/>
        <xdr:cNvCxnSpPr/>
      </xdr:nvCxnSpPr>
      <xdr:spPr>
        <a:xfrm>
          <a:off x="7861300" y="13260933"/>
          <a:ext cx="889000" cy="2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59283</xdr:rowOff>
    </xdr:from>
    <xdr:to>
      <xdr:col>41</xdr:col>
      <xdr:colOff>50800</xdr:colOff>
      <xdr:row>77</xdr:row>
      <xdr:rowOff>148386</xdr:rowOff>
    </xdr:to>
    <xdr:cxnSp macro="">
      <xdr:nvCxnSpPr>
        <xdr:cNvPr id="413" name="直線コネクタ 412"/>
        <xdr:cNvCxnSpPr/>
      </xdr:nvCxnSpPr>
      <xdr:spPr>
        <a:xfrm flipV="1">
          <a:off x="6972300" y="13260933"/>
          <a:ext cx="889000" cy="8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3759</xdr:rowOff>
    </xdr:from>
    <xdr:to>
      <xdr:col>55</xdr:col>
      <xdr:colOff>50800</xdr:colOff>
      <xdr:row>75</xdr:row>
      <xdr:rowOff>105359</xdr:rowOff>
    </xdr:to>
    <xdr:sp macro="" textlink="">
      <xdr:nvSpPr>
        <xdr:cNvPr id="423" name="楕円 422"/>
        <xdr:cNvSpPr/>
      </xdr:nvSpPr>
      <xdr:spPr>
        <a:xfrm>
          <a:off x="10426700" y="1286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26636</xdr:rowOff>
    </xdr:from>
    <xdr:ext cx="534377" cy="259045"/>
    <xdr:sp macro="" textlink="">
      <xdr:nvSpPr>
        <xdr:cNvPr id="424" name="普通建設事業費 （ うち新規整備　）該当値テキスト"/>
        <xdr:cNvSpPr txBox="1"/>
      </xdr:nvSpPr>
      <xdr:spPr>
        <a:xfrm>
          <a:off x="10528300" y="1271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66002</xdr:rowOff>
    </xdr:from>
    <xdr:to>
      <xdr:col>50</xdr:col>
      <xdr:colOff>165100</xdr:colOff>
      <xdr:row>77</xdr:row>
      <xdr:rowOff>167602</xdr:rowOff>
    </xdr:to>
    <xdr:sp macro="" textlink="">
      <xdr:nvSpPr>
        <xdr:cNvPr id="425" name="楕円 424"/>
        <xdr:cNvSpPr/>
      </xdr:nvSpPr>
      <xdr:spPr>
        <a:xfrm>
          <a:off x="9588500" y="1326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12679</xdr:rowOff>
    </xdr:from>
    <xdr:ext cx="534377" cy="259045"/>
    <xdr:sp macro="" textlink="">
      <xdr:nvSpPr>
        <xdr:cNvPr id="426" name="テキスト ボックス 425"/>
        <xdr:cNvSpPr txBox="1"/>
      </xdr:nvSpPr>
      <xdr:spPr>
        <a:xfrm>
          <a:off x="9372111" y="1304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84277</xdr:rowOff>
    </xdr:from>
    <xdr:to>
      <xdr:col>46</xdr:col>
      <xdr:colOff>38100</xdr:colOff>
      <xdr:row>79</xdr:row>
      <xdr:rowOff>14427</xdr:rowOff>
    </xdr:to>
    <xdr:sp macro="" textlink="">
      <xdr:nvSpPr>
        <xdr:cNvPr id="427" name="楕円 426"/>
        <xdr:cNvSpPr/>
      </xdr:nvSpPr>
      <xdr:spPr>
        <a:xfrm>
          <a:off x="8699500" y="134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5554</xdr:rowOff>
    </xdr:from>
    <xdr:ext cx="469744" cy="259045"/>
    <xdr:sp macro="" textlink="">
      <xdr:nvSpPr>
        <xdr:cNvPr id="428" name="テキスト ボックス 427"/>
        <xdr:cNvSpPr txBox="1"/>
      </xdr:nvSpPr>
      <xdr:spPr>
        <a:xfrm>
          <a:off x="8515428" y="13550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8483</xdr:rowOff>
    </xdr:from>
    <xdr:to>
      <xdr:col>41</xdr:col>
      <xdr:colOff>101600</xdr:colOff>
      <xdr:row>77</xdr:row>
      <xdr:rowOff>110083</xdr:rowOff>
    </xdr:to>
    <xdr:sp macro="" textlink="">
      <xdr:nvSpPr>
        <xdr:cNvPr id="429" name="楕円 428"/>
        <xdr:cNvSpPr/>
      </xdr:nvSpPr>
      <xdr:spPr>
        <a:xfrm>
          <a:off x="7810500" y="1321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101210</xdr:rowOff>
    </xdr:from>
    <xdr:ext cx="534377" cy="259045"/>
    <xdr:sp macro="" textlink="">
      <xdr:nvSpPr>
        <xdr:cNvPr id="430" name="テキスト ボックス 429"/>
        <xdr:cNvSpPr txBox="1"/>
      </xdr:nvSpPr>
      <xdr:spPr>
        <a:xfrm>
          <a:off x="7594111" y="1330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97586</xdr:rowOff>
    </xdr:from>
    <xdr:to>
      <xdr:col>36</xdr:col>
      <xdr:colOff>165100</xdr:colOff>
      <xdr:row>78</xdr:row>
      <xdr:rowOff>27736</xdr:rowOff>
    </xdr:to>
    <xdr:sp macro="" textlink="">
      <xdr:nvSpPr>
        <xdr:cNvPr id="431" name="楕円 430"/>
        <xdr:cNvSpPr/>
      </xdr:nvSpPr>
      <xdr:spPr>
        <a:xfrm>
          <a:off x="6921500" y="1329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18863</xdr:rowOff>
    </xdr:from>
    <xdr:ext cx="534377" cy="259045"/>
    <xdr:sp macro="" textlink="">
      <xdr:nvSpPr>
        <xdr:cNvPr id="432" name="テキスト ボックス 431"/>
        <xdr:cNvSpPr txBox="1"/>
      </xdr:nvSpPr>
      <xdr:spPr>
        <a:xfrm>
          <a:off x="6705111" y="1339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53229</xdr:rowOff>
    </xdr:from>
    <xdr:to>
      <xdr:col>55</xdr:col>
      <xdr:colOff>0</xdr:colOff>
      <xdr:row>98</xdr:row>
      <xdr:rowOff>54302</xdr:rowOff>
    </xdr:to>
    <xdr:cxnSp macro="">
      <xdr:nvCxnSpPr>
        <xdr:cNvPr id="459" name="直線コネクタ 458"/>
        <xdr:cNvCxnSpPr/>
      </xdr:nvCxnSpPr>
      <xdr:spPr>
        <a:xfrm flipV="1">
          <a:off x="9639300" y="16855329"/>
          <a:ext cx="838200" cy="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53142</xdr:rowOff>
    </xdr:from>
    <xdr:to>
      <xdr:col>50</xdr:col>
      <xdr:colOff>114300</xdr:colOff>
      <xdr:row>98</xdr:row>
      <xdr:rowOff>54302</xdr:rowOff>
    </xdr:to>
    <xdr:cxnSp macro="">
      <xdr:nvCxnSpPr>
        <xdr:cNvPr id="462" name="直線コネクタ 461"/>
        <xdr:cNvCxnSpPr/>
      </xdr:nvCxnSpPr>
      <xdr:spPr>
        <a:xfrm>
          <a:off x="8750300" y="16855242"/>
          <a:ext cx="889000" cy="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30366</xdr:rowOff>
    </xdr:from>
    <xdr:to>
      <xdr:col>45</xdr:col>
      <xdr:colOff>177800</xdr:colOff>
      <xdr:row>98</xdr:row>
      <xdr:rowOff>53142</xdr:rowOff>
    </xdr:to>
    <xdr:cxnSp macro="">
      <xdr:nvCxnSpPr>
        <xdr:cNvPr id="465" name="直線コネクタ 464"/>
        <xdr:cNvCxnSpPr/>
      </xdr:nvCxnSpPr>
      <xdr:spPr>
        <a:xfrm>
          <a:off x="7861300" y="16832466"/>
          <a:ext cx="889000" cy="2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30366</xdr:rowOff>
    </xdr:from>
    <xdr:to>
      <xdr:col>41</xdr:col>
      <xdr:colOff>50800</xdr:colOff>
      <xdr:row>98</xdr:row>
      <xdr:rowOff>63071</xdr:rowOff>
    </xdr:to>
    <xdr:cxnSp macro="">
      <xdr:nvCxnSpPr>
        <xdr:cNvPr id="468" name="直線コネクタ 467"/>
        <xdr:cNvCxnSpPr/>
      </xdr:nvCxnSpPr>
      <xdr:spPr>
        <a:xfrm flipV="1">
          <a:off x="6972300" y="16832466"/>
          <a:ext cx="889000" cy="3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2429</xdr:rowOff>
    </xdr:from>
    <xdr:to>
      <xdr:col>55</xdr:col>
      <xdr:colOff>50800</xdr:colOff>
      <xdr:row>98</xdr:row>
      <xdr:rowOff>104029</xdr:rowOff>
    </xdr:to>
    <xdr:sp macro="" textlink="">
      <xdr:nvSpPr>
        <xdr:cNvPr id="478" name="楕円 477"/>
        <xdr:cNvSpPr/>
      </xdr:nvSpPr>
      <xdr:spPr>
        <a:xfrm>
          <a:off x="10426700" y="1680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105512</xdr:rowOff>
    </xdr:from>
    <xdr:ext cx="534377" cy="259045"/>
    <xdr:sp macro="" textlink="">
      <xdr:nvSpPr>
        <xdr:cNvPr id="479" name="普通建設事業費 （ うち更新整備　）該当値テキスト"/>
        <xdr:cNvSpPr txBox="1"/>
      </xdr:nvSpPr>
      <xdr:spPr>
        <a:xfrm>
          <a:off x="10528300" y="1673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3502</xdr:rowOff>
    </xdr:from>
    <xdr:to>
      <xdr:col>50</xdr:col>
      <xdr:colOff>165100</xdr:colOff>
      <xdr:row>98</xdr:row>
      <xdr:rowOff>105102</xdr:rowOff>
    </xdr:to>
    <xdr:sp macro="" textlink="">
      <xdr:nvSpPr>
        <xdr:cNvPr id="480" name="楕円 479"/>
        <xdr:cNvSpPr/>
      </xdr:nvSpPr>
      <xdr:spPr>
        <a:xfrm>
          <a:off x="9588500" y="1680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96229</xdr:rowOff>
    </xdr:from>
    <xdr:ext cx="534377" cy="259045"/>
    <xdr:sp macro="" textlink="">
      <xdr:nvSpPr>
        <xdr:cNvPr id="481" name="テキスト ボックス 480"/>
        <xdr:cNvSpPr txBox="1"/>
      </xdr:nvSpPr>
      <xdr:spPr>
        <a:xfrm>
          <a:off x="9372111" y="1689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2342</xdr:rowOff>
    </xdr:from>
    <xdr:to>
      <xdr:col>46</xdr:col>
      <xdr:colOff>38100</xdr:colOff>
      <xdr:row>98</xdr:row>
      <xdr:rowOff>103942</xdr:rowOff>
    </xdr:to>
    <xdr:sp macro="" textlink="">
      <xdr:nvSpPr>
        <xdr:cNvPr id="482" name="楕円 481"/>
        <xdr:cNvSpPr/>
      </xdr:nvSpPr>
      <xdr:spPr>
        <a:xfrm>
          <a:off x="8699500" y="1680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95069</xdr:rowOff>
    </xdr:from>
    <xdr:ext cx="534377" cy="259045"/>
    <xdr:sp macro="" textlink="">
      <xdr:nvSpPr>
        <xdr:cNvPr id="483" name="テキスト ボックス 482"/>
        <xdr:cNvSpPr txBox="1"/>
      </xdr:nvSpPr>
      <xdr:spPr>
        <a:xfrm>
          <a:off x="8483111" y="1689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151016</xdr:rowOff>
    </xdr:from>
    <xdr:to>
      <xdr:col>41</xdr:col>
      <xdr:colOff>101600</xdr:colOff>
      <xdr:row>98</xdr:row>
      <xdr:rowOff>81166</xdr:rowOff>
    </xdr:to>
    <xdr:sp macro="" textlink="">
      <xdr:nvSpPr>
        <xdr:cNvPr id="484" name="楕円 483"/>
        <xdr:cNvSpPr/>
      </xdr:nvSpPr>
      <xdr:spPr>
        <a:xfrm>
          <a:off x="7810500" y="1678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72293</xdr:rowOff>
    </xdr:from>
    <xdr:ext cx="534377" cy="259045"/>
    <xdr:sp macro="" textlink="">
      <xdr:nvSpPr>
        <xdr:cNvPr id="485" name="テキスト ボックス 484"/>
        <xdr:cNvSpPr txBox="1"/>
      </xdr:nvSpPr>
      <xdr:spPr>
        <a:xfrm>
          <a:off x="7594111" y="1687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12271</xdr:rowOff>
    </xdr:from>
    <xdr:to>
      <xdr:col>36</xdr:col>
      <xdr:colOff>165100</xdr:colOff>
      <xdr:row>98</xdr:row>
      <xdr:rowOff>113871</xdr:rowOff>
    </xdr:to>
    <xdr:sp macro="" textlink="">
      <xdr:nvSpPr>
        <xdr:cNvPr id="486" name="楕円 485"/>
        <xdr:cNvSpPr/>
      </xdr:nvSpPr>
      <xdr:spPr>
        <a:xfrm>
          <a:off x="6921500" y="1681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104998</xdr:rowOff>
    </xdr:from>
    <xdr:ext cx="534377" cy="259045"/>
    <xdr:sp macro="" textlink="">
      <xdr:nvSpPr>
        <xdr:cNvPr id="487" name="テキスト ボックス 486"/>
        <xdr:cNvSpPr txBox="1"/>
      </xdr:nvSpPr>
      <xdr:spPr>
        <a:xfrm>
          <a:off x="6705111" y="1690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105969</xdr:rowOff>
    </xdr:from>
    <xdr:to>
      <xdr:col>85</xdr:col>
      <xdr:colOff>127000</xdr:colOff>
      <xdr:row>39</xdr:row>
      <xdr:rowOff>18872</xdr:rowOff>
    </xdr:to>
    <xdr:cxnSp macro="">
      <xdr:nvCxnSpPr>
        <xdr:cNvPr id="516" name="直線コネクタ 515"/>
        <xdr:cNvCxnSpPr/>
      </xdr:nvCxnSpPr>
      <xdr:spPr>
        <a:xfrm flipV="1">
          <a:off x="15481300" y="6621069"/>
          <a:ext cx="838200" cy="8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5931</xdr:rowOff>
    </xdr:from>
    <xdr:to>
      <xdr:col>81</xdr:col>
      <xdr:colOff>50800</xdr:colOff>
      <xdr:row>39</xdr:row>
      <xdr:rowOff>18872</xdr:rowOff>
    </xdr:to>
    <xdr:cxnSp macro="">
      <xdr:nvCxnSpPr>
        <xdr:cNvPr id="519" name="直線コネクタ 518"/>
        <xdr:cNvCxnSpPr/>
      </xdr:nvCxnSpPr>
      <xdr:spPr>
        <a:xfrm>
          <a:off x="14592300" y="6692481"/>
          <a:ext cx="889000" cy="1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158420</xdr:rowOff>
    </xdr:from>
    <xdr:to>
      <xdr:col>76</xdr:col>
      <xdr:colOff>114300</xdr:colOff>
      <xdr:row>39</xdr:row>
      <xdr:rowOff>5931</xdr:rowOff>
    </xdr:to>
    <xdr:cxnSp macro="">
      <xdr:nvCxnSpPr>
        <xdr:cNvPr id="522" name="直線コネクタ 521"/>
        <xdr:cNvCxnSpPr/>
      </xdr:nvCxnSpPr>
      <xdr:spPr>
        <a:xfrm>
          <a:off x="13703300" y="6673520"/>
          <a:ext cx="889000" cy="1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70714</xdr:rowOff>
    </xdr:from>
    <xdr:to>
      <xdr:col>71</xdr:col>
      <xdr:colOff>177800</xdr:colOff>
      <xdr:row>38</xdr:row>
      <xdr:rowOff>158420</xdr:rowOff>
    </xdr:to>
    <xdr:cxnSp macro="">
      <xdr:nvCxnSpPr>
        <xdr:cNvPr id="525" name="直線コネクタ 524"/>
        <xdr:cNvCxnSpPr/>
      </xdr:nvCxnSpPr>
      <xdr:spPr>
        <a:xfrm>
          <a:off x="12814300" y="6585814"/>
          <a:ext cx="889000" cy="8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9" name="テキスト ボックス 528"/>
        <xdr:cNvSpPr txBox="1"/>
      </xdr:nvSpPr>
      <xdr:spPr>
        <a:xfrm>
          <a:off x="12547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55169</xdr:rowOff>
    </xdr:from>
    <xdr:to>
      <xdr:col>85</xdr:col>
      <xdr:colOff>177800</xdr:colOff>
      <xdr:row>38</xdr:row>
      <xdr:rowOff>156769</xdr:rowOff>
    </xdr:to>
    <xdr:sp macro="" textlink="">
      <xdr:nvSpPr>
        <xdr:cNvPr id="535" name="楕円 534"/>
        <xdr:cNvSpPr/>
      </xdr:nvSpPr>
      <xdr:spPr>
        <a:xfrm>
          <a:off x="16268700" y="657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14546</xdr:rowOff>
    </xdr:from>
    <xdr:ext cx="469744" cy="259045"/>
    <xdr:sp macro="" textlink="">
      <xdr:nvSpPr>
        <xdr:cNvPr id="536" name="災害復旧事業費該当値テキスト"/>
        <xdr:cNvSpPr txBox="1"/>
      </xdr:nvSpPr>
      <xdr:spPr>
        <a:xfrm>
          <a:off x="16370300" y="635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139522</xdr:rowOff>
    </xdr:from>
    <xdr:to>
      <xdr:col>81</xdr:col>
      <xdr:colOff>101600</xdr:colOff>
      <xdr:row>39</xdr:row>
      <xdr:rowOff>69672</xdr:rowOff>
    </xdr:to>
    <xdr:sp macro="" textlink="">
      <xdr:nvSpPr>
        <xdr:cNvPr id="537" name="楕円 536"/>
        <xdr:cNvSpPr/>
      </xdr:nvSpPr>
      <xdr:spPr>
        <a:xfrm>
          <a:off x="15430500" y="665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60799</xdr:rowOff>
    </xdr:from>
    <xdr:ext cx="469744" cy="259045"/>
    <xdr:sp macro="" textlink="">
      <xdr:nvSpPr>
        <xdr:cNvPr id="538" name="テキスト ボックス 537"/>
        <xdr:cNvSpPr txBox="1"/>
      </xdr:nvSpPr>
      <xdr:spPr>
        <a:xfrm>
          <a:off x="15246428" y="674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126581</xdr:rowOff>
    </xdr:from>
    <xdr:to>
      <xdr:col>76</xdr:col>
      <xdr:colOff>165100</xdr:colOff>
      <xdr:row>39</xdr:row>
      <xdr:rowOff>56731</xdr:rowOff>
    </xdr:to>
    <xdr:sp macro="" textlink="">
      <xdr:nvSpPr>
        <xdr:cNvPr id="539" name="楕円 538"/>
        <xdr:cNvSpPr/>
      </xdr:nvSpPr>
      <xdr:spPr>
        <a:xfrm>
          <a:off x="14541500" y="664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47858</xdr:rowOff>
    </xdr:from>
    <xdr:ext cx="469744" cy="259045"/>
    <xdr:sp macro="" textlink="">
      <xdr:nvSpPr>
        <xdr:cNvPr id="540" name="テキスト ボックス 539"/>
        <xdr:cNvSpPr txBox="1"/>
      </xdr:nvSpPr>
      <xdr:spPr>
        <a:xfrm>
          <a:off x="14357428" y="6734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107620</xdr:rowOff>
    </xdr:from>
    <xdr:to>
      <xdr:col>72</xdr:col>
      <xdr:colOff>38100</xdr:colOff>
      <xdr:row>39</xdr:row>
      <xdr:rowOff>37770</xdr:rowOff>
    </xdr:to>
    <xdr:sp macro="" textlink="">
      <xdr:nvSpPr>
        <xdr:cNvPr id="541" name="楕円 540"/>
        <xdr:cNvSpPr/>
      </xdr:nvSpPr>
      <xdr:spPr>
        <a:xfrm>
          <a:off x="13652500" y="66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28897</xdr:rowOff>
    </xdr:from>
    <xdr:ext cx="469744" cy="259045"/>
    <xdr:sp macro="" textlink="">
      <xdr:nvSpPr>
        <xdr:cNvPr id="542" name="テキスト ボックス 541"/>
        <xdr:cNvSpPr txBox="1"/>
      </xdr:nvSpPr>
      <xdr:spPr>
        <a:xfrm>
          <a:off x="13468428" y="671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19914</xdr:rowOff>
    </xdr:from>
    <xdr:to>
      <xdr:col>67</xdr:col>
      <xdr:colOff>101600</xdr:colOff>
      <xdr:row>38</xdr:row>
      <xdr:rowOff>121514</xdr:rowOff>
    </xdr:to>
    <xdr:sp macro="" textlink="">
      <xdr:nvSpPr>
        <xdr:cNvPr id="543" name="楕円 542"/>
        <xdr:cNvSpPr/>
      </xdr:nvSpPr>
      <xdr:spPr>
        <a:xfrm>
          <a:off x="12763500" y="653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138041</xdr:rowOff>
    </xdr:from>
    <xdr:ext cx="534377" cy="259045"/>
    <xdr:sp macro="" textlink="">
      <xdr:nvSpPr>
        <xdr:cNvPr id="544" name="テキスト ボックス 543"/>
        <xdr:cNvSpPr txBox="1"/>
      </xdr:nvSpPr>
      <xdr:spPr>
        <a:xfrm>
          <a:off x="12547111" y="631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106443</xdr:rowOff>
    </xdr:from>
    <xdr:to>
      <xdr:col>85</xdr:col>
      <xdr:colOff>127000</xdr:colOff>
      <xdr:row>77</xdr:row>
      <xdr:rowOff>107054</xdr:rowOff>
    </xdr:to>
    <xdr:cxnSp macro="">
      <xdr:nvCxnSpPr>
        <xdr:cNvPr id="620" name="直線コネクタ 619"/>
        <xdr:cNvCxnSpPr/>
      </xdr:nvCxnSpPr>
      <xdr:spPr>
        <a:xfrm flipV="1">
          <a:off x="15481300" y="13308093"/>
          <a:ext cx="8382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99537</xdr:rowOff>
    </xdr:from>
    <xdr:to>
      <xdr:col>81</xdr:col>
      <xdr:colOff>50800</xdr:colOff>
      <xdr:row>77</xdr:row>
      <xdr:rowOff>107054</xdr:rowOff>
    </xdr:to>
    <xdr:cxnSp macro="">
      <xdr:nvCxnSpPr>
        <xdr:cNvPr id="623" name="直線コネクタ 622"/>
        <xdr:cNvCxnSpPr/>
      </xdr:nvCxnSpPr>
      <xdr:spPr>
        <a:xfrm>
          <a:off x="14592300" y="13301187"/>
          <a:ext cx="889000" cy="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99537</xdr:rowOff>
    </xdr:from>
    <xdr:to>
      <xdr:col>76</xdr:col>
      <xdr:colOff>114300</xdr:colOff>
      <xdr:row>77</xdr:row>
      <xdr:rowOff>116129</xdr:rowOff>
    </xdr:to>
    <xdr:cxnSp macro="">
      <xdr:nvCxnSpPr>
        <xdr:cNvPr id="626" name="直線コネクタ 625"/>
        <xdr:cNvCxnSpPr/>
      </xdr:nvCxnSpPr>
      <xdr:spPr>
        <a:xfrm flipV="1">
          <a:off x="13703300" y="13301187"/>
          <a:ext cx="889000" cy="1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90213</xdr:rowOff>
    </xdr:from>
    <xdr:to>
      <xdr:col>71</xdr:col>
      <xdr:colOff>177800</xdr:colOff>
      <xdr:row>77</xdr:row>
      <xdr:rowOff>116129</xdr:rowOff>
    </xdr:to>
    <xdr:cxnSp macro="">
      <xdr:nvCxnSpPr>
        <xdr:cNvPr id="629" name="直線コネクタ 628"/>
        <xdr:cNvCxnSpPr/>
      </xdr:nvCxnSpPr>
      <xdr:spPr>
        <a:xfrm>
          <a:off x="12814300" y="13291863"/>
          <a:ext cx="889000" cy="2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55643</xdr:rowOff>
    </xdr:from>
    <xdr:to>
      <xdr:col>85</xdr:col>
      <xdr:colOff>177800</xdr:colOff>
      <xdr:row>77</xdr:row>
      <xdr:rowOff>157243</xdr:rowOff>
    </xdr:to>
    <xdr:sp macro="" textlink="">
      <xdr:nvSpPr>
        <xdr:cNvPr id="639" name="楕円 638"/>
        <xdr:cNvSpPr/>
      </xdr:nvSpPr>
      <xdr:spPr>
        <a:xfrm>
          <a:off x="16268700" y="1325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78520</xdr:rowOff>
    </xdr:from>
    <xdr:ext cx="534377" cy="259045"/>
    <xdr:sp macro="" textlink="">
      <xdr:nvSpPr>
        <xdr:cNvPr id="640" name="公債費該当値テキスト"/>
        <xdr:cNvSpPr txBox="1"/>
      </xdr:nvSpPr>
      <xdr:spPr>
        <a:xfrm>
          <a:off x="16370300" y="1310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56254</xdr:rowOff>
    </xdr:from>
    <xdr:to>
      <xdr:col>81</xdr:col>
      <xdr:colOff>101600</xdr:colOff>
      <xdr:row>77</xdr:row>
      <xdr:rowOff>157854</xdr:rowOff>
    </xdr:to>
    <xdr:sp macro="" textlink="">
      <xdr:nvSpPr>
        <xdr:cNvPr id="641" name="楕円 640"/>
        <xdr:cNvSpPr/>
      </xdr:nvSpPr>
      <xdr:spPr>
        <a:xfrm>
          <a:off x="15430500" y="1325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2931</xdr:rowOff>
    </xdr:from>
    <xdr:ext cx="534377" cy="259045"/>
    <xdr:sp macro="" textlink="">
      <xdr:nvSpPr>
        <xdr:cNvPr id="642" name="テキスト ボックス 641"/>
        <xdr:cNvSpPr txBox="1"/>
      </xdr:nvSpPr>
      <xdr:spPr>
        <a:xfrm>
          <a:off x="15214111" y="130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48737</xdr:rowOff>
    </xdr:from>
    <xdr:to>
      <xdr:col>76</xdr:col>
      <xdr:colOff>165100</xdr:colOff>
      <xdr:row>77</xdr:row>
      <xdr:rowOff>150337</xdr:rowOff>
    </xdr:to>
    <xdr:sp macro="" textlink="">
      <xdr:nvSpPr>
        <xdr:cNvPr id="643" name="楕円 642"/>
        <xdr:cNvSpPr/>
      </xdr:nvSpPr>
      <xdr:spPr>
        <a:xfrm>
          <a:off x="14541500" y="1325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166864</xdr:rowOff>
    </xdr:from>
    <xdr:ext cx="534377" cy="259045"/>
    <xdr:sp macro="" textlink="">
      <xdr:nvSpPr>
        <xdr:cNvPr id="644" name="テキスト ボックス 643"/>
        <xdr:cNvSpPr txBox="1"/>
      </xdr:nvSpPr>
      <xdr:spPr>
        <a:xfrm>
          <a:off x="14325111" y="1302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65329</xdr:rowOff>
    </xdr:from>
    <xdr:to>
      <xdr:col>72</xdr:col>
      <xdr:colOff>38100</xdr:colOff>
      <xdr:row>77</xdr:row>
      <xdr:rowOff>166929</xdr:rowOff>
    </xdr:to>
    <xdr:sp macro="" textlink="">
      <xdr:nvSpPr>
        <xdr:cNvPr id="645" name="楕円 644"/>
        <xdr:cNvSpPr/>
      </xdr:nvSpPr>
      <xdr:spPr>
        <a:xfrm>
          <a:off x="13652500" y="1326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12006</xdr:rowOff>
    </xdr:from>
    <xdr:ext cx="534377" cy="259045"/>
    <xdr:sp macro="" textlink="">
      <xdr:nvSpPr>
        <xdr:cNvPr id="646" name="テキスト ボックス 645"/>
        <xdr:cNvSpPr txBox="1"/>
      </xdr:nvSpPr>
      <xdr:spPr>
        <a:xfrm>
          <a:off x="13436111" y="1304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39413</xdr:rowOff>
    </xdr:from>
    <xdr:to>
      <xdr:col>67</xdr:col>
      <xdr:colOff>101600</xdr:colOff>
      <xdr:row>77</xdr:row>
      <xdr:rowOff>141013</xdr:rowOff>
    </xdr:to>
    <xdr:sp macro="" textlink="">
      <xdr:nvSpPr>
        <xdr:cNvPr id="647" name="楕円 646"/>
        <xdr:cNvSpPr/>
      </xdr:nvSpPr>
      <xdr:spPr>
        <a:xfrm>
          <a:off x="12763500" y="1324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157540</xdr:rowOff>
    </xdr:from>
    <xdr:ext cx="534377" cy="259045"/>
    <xdr:sp macro="" textlink="">
      <xdr:nvSpPr>
        <xdr:cNvPr id="648" name="テキスト ボックス 647"/>
        <xdr:cNvSpPr txBox="1"/>
      </xdr:nvSpPr>
      <xdr:spPr>
        <a:xfrm>
          <a:off x="12547111" y="1301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63021</xdr:rowOff>
    </xdr:from>
    <xdr:to>
      <xdr:col>85</xdr:col>
      <xdr:colOff>127000</xdr:colOff>
      <xdr:row>98</xdr:row>
      <xdr:rowOff>69717</xdr:rowOff>
    </xdr:to>
    <xdr:cxnSp macro="">
      <xdr:nvCxnSpPr>
        <xdr:cNvPr id="675" name="直線コネクタ 674"/>
        <xdr:cNvCxnSpPr/>
      </xdr:nvCxnSpPr>
      <xdr:spPr>
        <a:xfrm flipV="1">
          <a:off x="15481300" y="16865121"/>
          <a:ext cx="838200" cy="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64863</xdr:rowOff>
    </xdr:from>
    <xdr:to>
      <xdr:col>81</xdr:col>
      <xdr:colOff>50800</xdr:colOff>
      <xdr:row>98</xdr:row>
      <xdr:rowOff>69717</xdr:rowOff>
    </xdr:to>
    <xdr:cxnSp macro="">
      <xdr:nvCxnSpPr>
        <xdr:cNvPr id="678" name="直線コネクタ 677"/>
        <xdr:cNvCxnSpPr/>
      </xdr:nvCxnSpPr>
      <xdr:spPr>
        <a:xfrm>
          <a:off x="14592300" y="16866963"/>
          <a:ext cx="889000" cy="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64863</xdr:rowOff>
    </xdr:from>
    <xdr:to>
      <xdr:col>76</xdr:col>
      <xdr:colOff>114300</xdr:colOff>
      <xdr:row>98</xdr:row>
      <xdr:rowOff>97954</xdr:rowOff>
    </xdr:to>
    <xdr:cxnSp macro="">
      <xdr:nvCxnSpPr>
        <xdr:cNvPr id="681" name="直線コネクタ 680"/>
        <xdr:cNvCxnSpPr/>
      </xdr:nvCxnSpPr>
      <xdr:spPr>
        <a:xfrm flipV="1">
          <a:off x="13703300" y="16866963"/>
          <a:ext cx="889000" cy="3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97954</xdr:rowOff>
    </xdr:from>
    <xdr:to>
      <xdr:col>71</xdr:col>
      <xdr:colOff>177800</xdr:colOff>
      <xdr:row>98</xdr:row>
      <xdr:rowOff>103053</xdr:rowOff>
    </xdr:to>
    <xdr:cxnSp macro="">
      <xdr:nvCxnSpPr>
        <xdr:cNvPr id="684" name="直線コネクタ 683"/>
        <xdr:cNvCxnSpPr/>
      </xdr:nvCxnSpPr>
      <xdr:spPr>
        <a:xfrm flipV="1">
          <a:off x="12814300" y="16900054"/>
          <a:ext cx="889000" cy="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12221</xdr:rowOff>
    </xdr:from>
    <xdr:to>
      <xdr:col>85</xdr:col>
      <xdr:colOff>177800</xdr:colOff>
      <xdr:row>98</xdr:row>
      <xdr:rowOff>113821</xdr:rowOff>
    </xdr:to>
    <xdr:sp macro="" textlink="">
      <xdr:nvSpPr>
        <xdr:cNvPr id="694" name="楕円 693"/>
        <xdr:cNvSpPr/>
      </xdr:nvSpPr>
      <xdr:spPr>
        <a:xfrm>
          <a:off x="16268700" y="1681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18917</xdr:rowOff>
    </xdr:from>
    <xdr:to>
      <xdr:col>81</xdr:col>
      <xdr:colOff>101600</xdr:colOff>
      <xdr:row>98</xdr:row>
      <xdr:rowOff>120517</xdr:rowOff>
    </xdr:to>
    <xdr:sp macro="" textlink="">
      <xdr:nvSpPr>
        <xdr:cNvPr id="696" name="楕円 695"/>
        <xdr:cNvSpPr/>
      </xdr:nvSpPr>
      <xdr:spPr>
        <a:xfrm>
          <a:off x="15430500" y="1682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111644</xdr:rowOff>
    </xdr:from>
    <xdr:ext cx="534377" cy="259045"/>
    <xdr:sp macro="" textlink="">
      <xdr:nvSpPr>
        <xdr:cNvPr id="697" name="テキスト ボックス 696"/>
        <xdr:cNvSpPr txBox="1"/>
      </xdr:nvSpPr>
      <xdr:spPr>
        <a:xfrm>
          <a:off x="15214111" y="1691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14063</xdr:rowOff>
    </xdr:from>
    <xdr:to>
      <xdr:col>76</xdr:col>
      <xdr:colOff>165100</xdr:colOff>
      <xdr:row>98</xdr:row>
      <xdr:rowOff>115663</xdr:rowOff>
    </xdr:to>
    <xdr:sp macro="" textlink="">
      <xdr:nvSpPr>
        <xdr:cNvPr id="698" name="楕円 697"/>
        <xdr:cNvSpPr/>
      </xdr:nvSpPr>
      <xdr:spPr>
        <a:xfrm>
          <a:off x="14541500" y="1681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106790</xdr:rowOff>
    </xdr:from>
    <xdr:ext cx="534377" cy="259045"/>
    <xdr:sp macro="" textlink="">
      <xdr:nvSpPr>
        <xdr:cNvPr id="699" name="テキスト ボックス 698"/>
        <xdr:cNvSpPr txBox="1"/>
      </xdr:nvSpPr>
      <xdr:spPr>
        <a:xfrm>
          <a:off x="14325111" y="1690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47154</xdr:rowOff>
    </xdr:from>
    <xdr:to>
      <xdr:col>72</xdr:col>
      <xdr:colOff>38100</xdr:colOff>
      <xdr:row>98</xdr:row>
      <xdr:rowOff>148754</xdr:rowOff>
    </xdr:to>
    <xdr:sp macro="" textlink="">
      <xdr:nvSpPr>
        <xdr:cNvPr id="700" name="楕円 699"/>
        <xdr:cNvSpPr/>
      </xdr:nvSpPr>
      <xdr:spPr>
        <a:xfrm>
          <a:off x="13652500" y="1684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139881</xdr:rowOff>
    </xdr:from>
    <xdr:ext cx="534377" cy="259045"/>
    <xdr:sp macro="" textlink="">
      <xdr:nvSpPr>
        <xdr:cNvPr id="701" name="テキスト ボックス 700"/>
        <xdr:cNvSpPr txBox="1"/>
      </xdr:nvSpPr>
      <xdr:spPr>
        <a:xfrm>
          <a:off x="13436111" y="1694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52253</xdr:rowOff>
    </xdr:from>
    <xdr:to>
      <xdr:col>67</xdr:col>
      <xdr:colOff>101600</xdr:colOff>
      <xdr:row>98</xdr:row>
      <xdr:rowOff>153853</xdr:rowOff>
    </xdr:to>
    <xdr:sp macro="" textlink="">
      <xdr:nvSpPr>
        <xdr:cNvPr id="702" name="楕円 701"/>
        <xdr:cNvSpPr/>
      </xdr:nvSpPr>
      <xdr:spPr>
        <a:xfrm>
          <a:off x="12763500" y="1685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144980</xdr:rowOff>
    </xdr:from>
    <xdr:ext cx="534377" cy="259045"/>
    <xdr:sp macro="" textlink="">
      <xdr:nvSpPr>
        <xdr:cNvPr id="703" name="テキスト ボックス 702"/>
        <xdr:cNvSpPr txBox="1"/>
      </xdr:nvSpPr>
      <xdr:spPr>
        <a:xfrm>
          <a:off x="12547111" y="1694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132899</xdr:rowOff>
    </xdr:from>
    <xdr:to>
      <xdr:col>116</xdr:col>
      <xdr:colOff>63500</xdr:colOff>
      <xdr:row>38</xdr:row>
      <xdr:rowOff>153854</xdr:rowOff>
    </xdr:to>
    <xdr:cxnSp macro="">
      <xdr:nvCxnSpPr>
        <xdr:cNvPr id="732" name="直線コネクタ 731"/>
        <xdr:cNvCxnSpPr/>
      </xdr:nvCxnSpPr>
      <xdr:spPr>
        <a:xfrm flipV="1">
          <a:off x="21323300" y="6647999"/>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144196</xdr:rowOff>
    </xdr:from>
    <xdr:to>
      <xdr:col>111</xdr:col>
      <xdr:colOff>177800</xdr:colOff>
      <xdr:row>38</xdr:row>
      <xdr:rowOff>153854</xdr:rowOff>
    </xdr:to>
    <xdr:cxnSp macro="">
      <xdr:nvCxnSpPr>
        <xdr:cNvPr id="735" name="直線コネクタ 734"/>
        <xdr:cNvCxnSpPr/>
      </xdr:nvCxnSpPr>
      <xdr:spPr>
        <a:xfrm>
          <a:off x="20434300" y="6659296"/>
          <a:ext cx="889000" cy="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144196</xdr:rowOff>
    </xdr:from>
    <xdr:to>
      <xdr:col>107</xdr:col>
      <xdr:colOff>50800</xdr:colOff>
      <xdr:row>39</xdr:row>
      <xdr:rowOff>21857</xdr:rowOff>
    </xdr:to>
    <xdr:cxnSp macro="">
      <xdr:nvCxnSpPr>
        <xdr:cNvPr id="738" name="直線コネクタ 737"/>
        <xdr:cNvCxnSpPr/>
      </xdr:nvCxnSpPr>
      <xdr:spPr>
        <a:xfrm flipV="1">
          <a:off x="19545300" y="6659296"/>
          <a:ext cx="889000" cy="4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6750</xdr:rowOff>
    </xdr:from>
    <xdr:to>
      <xdr:col>102</xdr:col>
      <xdr:colOff>114300</xdr:colOff>
      <xdr:row>39</xdr:row>
      <xdr:rowOff>21857</xdr:rowOff>
    </xdr:to>
    <xdr:cxnSp macro="">
      <xdr:nvCxnSpPr>
        <xdr:cNvPr id="741" name="直線コネクタ 740"/>
        <xdr:cNvCxnSpPr/>
      </xdr:nvCxnSpPr>
      <xdr:spPr>
        <a:xfrm>
          <a:off x="18656300" y="6693300"/>
          <a:ext cx="889000" cy="1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82099</xdr:rowOff>
    </xdr:from>
    <xdr:to>
      <xdr:col>116</xdr:col>
      <xdr:colOff>114300</xdr:colOff>
      <xdr:row>39</xdr:row>
      <xdr:rowOff>12249</xdr:rowOff>
    </xdr:to>
    <xdr:sp macro="" textlink="">
      <xdr:nvSpPr>
        <xdr:cNvPr id="751" name="楕円 750"/>
        <xdr:cNvSpPr/>
      </xdr:nvSpPr>
      <xdr:spPr>
        <a:xfrm>
          <a:off x="22110700" y="659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57421</xdr:rowOff>
    </xdr:from>
    <xdr:ext cx="469744" cy="259045"/>
    <xdr:sp macro="" textlink="">
      <xdr:nvSpPr>
        <xdr:cNvPr id="752" name="投資及び出資金該当値テキスト"/>
        <xdr:cNvSpPr txBox="1"/>
      </xdr:nvSpPr>
      <xdr:spPr>
        <a:xfrm>
          <a:off x="22212300" y="65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103054</xdr:rowOff>
    </xdr:from>
    <xdr:to>
      <xdr:col>112</xdr:col>
      <xdr:colOff>38100</xdr:colOff>
      <xdr:row>39</xdr:row>
      <xdr:rowOff>33204</xdr:rowOff>
    </xdr:to>
    <xdr:sp macro="" textlink="">
      <xdr:nvSpPr>
        <xdr:cNvPr id="753" name="楕円 752"/>
        <xdr:cNvSpPr/>
      </xdr:nvSpPr>
      <xdr:spPr>
        <a:xfrm>
          <a:off x="21272500" y="661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24331</xdr:rowOff>
    </xdr:from>
    <xdr:ext cx="469744" cy="259045"/>
    <xdr:sp macro="" textlink="">
      <xdr:nvSpPr>
        <xdr:cNvPr id="754" name="テキスト ボックス 753"/>
        <xdr:cNvSpPr txBox="1"/>
      </xdr:nvSpPr>
      <xdr:spPr>
        <a:xfrm>
          <a:off x="21088428" y="6710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93396</xdr:rowOff>
    </xdr:from>
    <xdr:to>
      <xdr:col>107</xdr:col>
      <xdr:colOff>101600</xdr:colOff>
      <xdr:row>39</xdr:row>
      <xdr:rowOff>23546</xdr:rowOff>
    </xdr:to>
    <xdr:sp macro="" textlink="">
      <xdr:nvSpPr>
        <xdr:cNvPr id="755" name="楕円 754"/>
        <xdr:cNvSpPr/>
      </xdr:nvSpPr>
      <xdr:spPr>
        <a:xfrm>
          <a:off x="20383500" y="66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40073</xdr:rowOff>
    </xdr:from>
    <xdr:ext cx="469744" cy="259045"/>
    <xdr:sp macro="" textlink="">
      <xdr:nvSpPr>
        <xdr:cNvPr id="756" name="テキスト ボックス 755"/>
        <xdr:cNvSpPr txBox="1"/>
      </xdr:nvSpPr>
      <xdr:spPr>
        <a:xfrm>
          <a:off x="20199428" y="63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142507</xdr:rowOff>
    </xdr:from>
    <xdr:to>
      <xdr:col>102</xdr:col>
      <xdr:colOff>165100</xdr:colOff>
      <xdr:row>39</xdr:row>
      <xdr:rowOff>72657</xdr:rowOff>
    </xdr:to>
    <xdr:sp macro="" textlink="">
      <xdr:nvSpPr>
        <xdr:cNvPr id="757" name="楕円 756"/>
        <xdr:cNvSpPr/>
      </xdr:nvSpPr>
      <xdr:spPr>
        <a:xfrm>
          <a:off x="19494500" y="665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63784</xdr:rowOff>
    </xdr:from>
    <xdr:ext cx="469744" cy="259045"/>
    <xdr:sp macro="" textlink="">
      <xdr:nvSpPr>
        <xdr:cNvPr id="758" name="テキスト ボックス 757"/>
        <xdr:cNvSpPr txBox="1"/>
      </xdr:nvSpPr>
      <xdr:spPr>
        <a:xfrm>
          <a:off x="19310428" y="675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127400</xdr:rowOff>
    </xdr:from>
    <xdr:to>
      <xdr:col>98</xdr:col>
      <xdr:colOff>38100</xdr:colOff>
      <xdr:row>39</xdr:row>
      <xdr:rowOff>57550</xdr:rowOff>
    </xdr:to>
    <xdr:sp macro="" textlink="">
      <xdr:nvSpPr>
        <xdr:cNvPr id="759" name="楕円 758"/>
        <xdr:cNvSpPr/>
      </xdr:nvSpPr>
      <xdr:spPr>
        <a:xfrm>
          <a:off x="18605500" y="66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48677</xdr:rowOff>
    </xdr:from>
    <xdr:ext cx="469744" cy="259045"/>
    <xdr:sp macro="" textlink="">
      <xdr:nvSpPr>
        <xdr:cNvPr id="760" name="テキスト ボックス 759"/>
        <xdr:cNvSpPr txBox="1"/>
      </xdr:nvSpPr>
      <xdr:spPr>
        <a:xfrm>
          <a:off x="18421428" y="673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138968</xdr:rowOff>
    </xdr:from>
    <xdr:to>
      <xdr:col>116</xdr:col>
      <xdr:colOff>63500</xdr:colOff>
      <xdr:row>58</xdr:row>
      <xdr:rowOff>139220</xdr:rowOff>
    </xdr:to>
    <xdr:cxnSp macro="">
      <xdr:nvCxnSpPr>
        <xdr:cNvPr id="787" name="直線コネクタ 786"/>
        <xdr:cNvCxnSpPr/>
      </xdr:nvCxnSpPr>
      <xdr:spPr>
        <a:xfrm>
          <a:off x="21323300" y="10083068"/>
          <a:ext cx="8382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138923</xdr:rowOff>
    </xdr:from>
    <xdr:to>
      <xdr:col>111</xdr:col>
      <xdr:colOff>177800</xdr:colOff>
      <xdr:row>58</xdr:row>
      <xdr:rowOff>138968</xdr:rowOff>
    </xdr:to>
    <xdr:cxnSp macro="">
      <xdr:nvCxnSpPr>
        <xdr:cNvPr id="790" name="直線コネクタ 789"/>
        <xdr:cNvCxnSpPr/>
      </xdr:nvCxnSpPr>
      <xdr:spPr>
        <a:xfrm>
          <a:off x="20434300" y="10083023"/>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138763</xdr:rowOff>
    </xdr:from>
    <xdr:to>
      <xdr:col>107</xdr:col>
      <xdr:colOff>50800</xdr:colOff>
      <xdr:row>58</xdr:row>
      <xdr:rowOff>138923</xdr:rowOff>
    </xdr:to>
    <xdr:cxnSp macro="">
      <xdr:nvCxnSpPr>
        <xdr:cNvPr id="793" name="直線コネクタ 792"/>
        <xdr:cNvCxnSpPr/>
      </xdr:nvCxnSpPr>
      <xdr:spPr>
        <a:xfrm>
          <a:off x="19545300" y="10082863"/>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138763</xdr:rowOff>
    </xdr:from>
    <xdr:to>
      <xdr:col>102</xdr:col>
      <xdr:colOff>114300</xdr:colOff>
      <xdr:row>58</xdr:row>
      <xdr:rowOff>138992</xdr:rowOff>
    </xdr:to>
    <xdr:cxnSp macro="">
      <xdr:nvCxnSpPr>
        <xdr:cNvPr id="796" name="直線コネクタ 795"/>
        <xdr:cNvCxnSpPr/>
      </xdr:nvCxnSpPr>
      <xdr:spPr>
        <a:xfrm flipV="1">
          <a:off x="18656300" y="1008286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88420</xdr:rowOff>
    </xdr:from>
    <xdr:to>
      <xdr:col>116</xdr:col>
      <xdr:colOff>114300</xdr:colOff>
      <xdr:row>59</xdr:row>
      <xdr:rowOff>18570</xdr:rowOff>
    </xdr:to>
    <xdr:sp macro="" textlink="">
      <xdr:nvSpPr>
        <xdr:cNvPr id="806" name="楕円 805"/>
        <xdr:cNvSpPr/>
      </xdr:nvSpPr>
      <xdr:spPr>
        <a:xfrm>
          <a:off x="22110700" y="1003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3347</xdr:rowOff>
    </xdr:from>
    <xdr:ext cx="313932" cy="259045"/>
    <xdr:sp macro="" textlink="">
      <xdr:nvSpPr>
        <xdr:cNvPr id="807" name="貸付金該当値テキスト"/>
        <xdr:cNvSpPr txBox="1"/>
      </xdr:nvSpPr>
      <xdr:spPr>
        <a:xfrm>
          <a:off x="22212300" y="99474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88168</xdr:rowOff>
    </xdr:from>
    <xdr:to>
      <xdr:col>112</xdr:col>
      <xdr:colOff>38100</xdr:colOff>
      <xdr:row>59</xdr:row>
      <xdr:rowOff>18318</xdr:rowOff>
    </xdr:to>
    <xdr:sp macro="" textlink="">
      <xdr:nvSpPr>
        <xdr:cNvPr id="808" name="楕円 807"/>
        <xdr:cNvSpPr/>
      </xdr:nvSpPr>
      <xdr:spPr>
        <a:xfrm>
          <a:off x="21272500" y="100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9445</xdr:rowOff>
    </xdr:from>
    <xdr:ext cx="313932" cy="259045"/>
    <xdr:sp macro="" textlink="">
      <xdr:nvSpPr>
        <xdr:cNvPr id="809" name="テキスト ボックス 808"/>
        <xdr:cNvSpPr txBox="1"/>
      </xdr:nvSpPr>
      <xdr:spPr>
        <a:xfrm>
          <a:off x="21166333" y="10124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88123</xdr:rowOff>
    </xdr:from>
    <xdr:to>
      <xdr:col>107</xdr:col>
      <xdr:colOff>101600</xdr:colOff>
      <xdr:row>59</xdr:row>
      <xdr:rowOff>18273</xdr:rowOff>
    </xdr:to>
    <xdr:sp macro="" textlink="">
      <xdr:nvSpPr>
        <xdr:cNvPr id="810" name="楕円 809"/>
        <xdr:cNvSpPr/>
      </xdr:nvSpPr>
      <xdr:spPr>
        <a:xfrm>
          <a:off x="20383500" y="1003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9400</xdr:rowOff>
    </xdr:from>
    <xdr:ext cx="313932" cy="259045"/>
    <xdr:sp macro="" textlink="">
      <xdr:nvSpPr>
        <xdr:cNvPr id="811" name="テキスト ボックス 810"/>
        <xdr:cNvSpPr txBox="1"/>
      </xdr:nvSpPr>
      <xdr:spPr>
        <a:xfrm>
          <a:off x="20277333" y="10124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87963</xdr:rowOff>
    </xdr:from>
    <xdr:to>
      <xdr:col>102</xdr:col>
      <xdr:colOff>165100</xdr:colOff>
      <xdr:row>59</xdr:row>
      <xdr:rowOff>18113</xdr:rowOff>
    </xdr:to>
    <xdr:sp macro="" textlink="">
      <xdr:nvSpPr>
        <xdr:cNvPr id="812" name="楕円 811"/>
        <xdr:cNvSpPr/>
      </xdr:nvSpPr>
      <xdr:spPr>
        <a:xfrm>
          <a:off x="19494500" y="1003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9240</xdr:rowOff>
    </xdr:from>
    <xdr:ext cx="313932" cy="259045"/>
    <xdr:sp macro="" textlink="">
      <xdr:nvSpPr>
        <xdr:cNvPr id="813" name="テキスト ボックス 812"/>
        <xdr:cNvSpPr txBox="1"/>
      </xdr:nvSpPr>
      <xdr:spPr>
        <a:xfrm>
          <a:off x="19388333" y="101247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88192</xdr:rowOff>
    </xdr:from>
    <xdr:to>
      <xdr:col>98</xdr:col>
      <xdr:colOff>38100</xdr:colOff>
      <xdr:row>59</xdr:row>
      <xdr:rowOff>18342</xdr:rowOff>
    </xdr:to>
    <xdr:sp macro="" textlink="">
      <xdr:nvSpPr>
        <xdr:cNvPr id="814" name="楕円 813"/>
        <xdr:cNvSpPr/>
      </xdr:nvSpPr>
      <xdr:spPr>
        <a:xfrm>
          <a:off x="18605500" y="1003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9469</xdr:rowOff>
    </xdr:from>
    <xdr:ext cx="313932" cy="259045"/>
    <xdr:sp macro="" textlink="">
      <xdr:nvSpPr>
        <xdr:cNvPr id="815" name="テキスト ボックス 814"/>
        <xdr:cNvSpPr txBox="1"/>
      </xdr:nvSpPr>
      <xdr:spPr>
        <a:xfrm>
          <a:off x="18499333" y="101250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38024</xdr:rowOff>
    </xdr:from>
    <xdr:to>
      <xdr:col>116</xdr:col>
      <xdr:colOff>63500</xdr:colOff>
      <xdr:row>77</xdr:row>
      <xdr:rowOff>60516</xdr:rowOff>
    </xdr:to>
    <xdr:cxnSp macro="">
      <xdr:nvCxnSpPr>
        <xdr:cNvPr id="845" name="直線コネクタ 844"/>
        <xdr:cNvCxnSpPr/>
      </xdr:nvCxnSpPr>
      <xdr:spPr>
        <a:xfrm flipV="1">
          <a:off x="21323300" y="13239674"/>
          <a:ext cx="838200" cy="2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60516</xdr:rowOff>
    </xdr:from>
    <xdr:to>
      <xdr:col>111</xdr:col>
      <xdr:colOff>177800</xdr:colOff>
      <xdr:row>77</xdr:row>
      <xdr:rowOff>84683</xdr:rowOff>
    </xdr:to>
    <xdr:cxnSp macro="">
      <xdr:nvCxnSpPr>
        <xdr:cNvPr id="848" name="直線コネクタ 847"/>
        <xdr:cNvCxnSpPr/>
      </xdr:nvCxnSpPr>
      <xdr:spPr>
        <a:xfrm flipV="1">
          <a:off x="20434300" y="13262166"/>
          <a:ext cx="889000" cy="2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84683</xdr:rowOff>
    </xdr:from>
    <xdr:to>
      <xdr:col>107</xdr:col>
      <xdr:colOff>50800</xdr:colOff>
      <xdr:row>77</xdr:row>
      <xdr:rowOff>105347</xdr:rowOff>
    </xdr:to>
    <xdr:cxnSp macro="">
      <xdr:nvCxnSpPr>
        <xdr:cNvPr id="851" name="直線コネクタ 850"/>
        <xdr:cNvCxnSpPr/>
      </xdr:nvCxnSpPr>
      <xdr:spPr>
        <a:xfrm flipV="1">
          <a:off x="19545300" y="13286333"/>
          <a:ext cx="889000" cy="2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142596</xdr:rowOff>
    </xdr:from>
    <xdr:to>
      <xdr:col>102</xdr:col>
      <xdr:colOff>114300</xdr:colOff>
      <xdr:row>77</xdr:row>
      <xdr:rowOff>105347</xdr:rowOff>
    </xdr:to>
    <xdr:cxnSp macro="">
      <xdr:nvCxnSpPr>
        <xdr:cNvPr id="854" name="直線コネクタ 853"/>
        <xdr:cNvCxnSpPr/>
      </xdr:nvCxnSpPr>
      <xdr:spPr>
        <a:xfrm>
          <a:off x="18656300" y="13172796"/>
          <a:ext cx="889000" cy="13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158869</xdr:rowOff>
    </xdr:from>
    <xdr:ext cx="534377" cy="259045"/>
    <xdr:sp macro="" textlink="">
      <xdr:nvSpPr>
        <xdr:cNvPr id="856" name="テキスト ボックス 855"/>
        <xdr:cNvSpPr txBox="1"/>
      </xdr:nvSpPr>
      <xdr:spPr>
        <a:xfrm>
          <a:off x="19278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158674</xdr:rowOff>
    </xdr:from>
    <xdr:to>
      <xdr:col>116</xdr:col>
      <xdr:colOff>114300</xdr:colOff>
      <xdr:row>77</xdr:row>
      <xdr:rowOff>88824</xdr:rowOff>
    </xdr:to>
    <xdr:sp macro="" textlink="">
      <xdr:nvSpPr>
        <xdr:cNvPr id="864" name="楕円 863"/>
        <xdr:cNvSpPr/>
      </xdr:nvSpPr>
      <xdr:spPr>
        <a:xfrm>
          <a:off x="22110700" y="1318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10101</xdr:rowOff>
    </xdr:from>
    <xdr:ext cx="534377" cy="259045"/>
    <xdr:sp macro="" textlink="">
      <xdr:nvSpPr>
        <xdr:cNvPr id="865" name="繰出金該当値テキスト"/>
        <xdr:cNvSpPr txBox="1"/>
      </xdr:nvSpPr>
      <xdr:spPr>
        <a:xfrm>
          <a:off x="22212300" y="1304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9716</xdr:rowOff>
    </xdr:from>
    <xdr:to>
      <xdr:col>112</xdr:col>
      <xdr:colOff>38100</xdr:colOff>
      <xdr:row>77</xdr:row>
      <xdr:rowOff>111316</xdr:rowOff>
    </xdr:to>
    <xdr:sp macro="" textlink="">
      <xdr:nvSpPr>
        <xdr:cNvPr id="866" name="楕円 865"/>
        <xdr:cNvSpPr/>
      </xdr:nvSpPr>
      <xdr:spPr>
        <a:xfrm>
          <a:off x="21272500" y="1321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67" name="テキスト ボックス 866"/>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33883</xdr:rowOff>
    </xdr:from>
    <xdr:to>
      <xdr:col>107</xdr:col>
      <xdr:colOff>101600</xdr:colOff>
      <xdr:row>77</xdr:row>
      <xdr:rowOff>135483</xdr:rowOff>
    </xdr:to>
    <xdr:sp macro="" textlink="">
      <xdr:nvSpPr>
        <xdr:cNvPr id="868" name="楕円 867"/>
        <xdr:cNvSpPr/>
      </xdr:nvSpPr>
      <xdr:spPr>
        <a:xfrm>
          <a:off x="20383500" y="1323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126610</xdr:rowOff>
    </xdr:from>
    <xdr:ext cx="534377" cy="259045"/>
    <xdr:sp macro="" textlink="">
      <xdr:nvSpPr>
        <xdr:cNvPr id="869" name="テキスト ボックス 868"/>
        <xdr:cNvSpPr txBox="1"/>
      </xdr:nvSpPr>
      <xdr:spPr>
        <a:xfrm>
          <a:off x="20167111" y="1332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54547</xdr:rowOff>
    </xdr:from>
    <xdr:to>
      <xdr:col>102</xdr:col>
      <xdr:colOff>165100</xdr:colOff>
      <xdr:row>77</xdr:row>
      <xdr:rowOff>156147</xdr:rowOff>
    </xdr:to>
    <xdr:sp macro="" textlink="">
      <xdr:nvSpPr>
        <xdr:cNvPr id="870" name="楕円 869"/>
        <xdr:cNvSpPr/>
      </xdr:nvSpPr>
      <xdr:spPr>
        <a:xfrm>
          <a:off x="19494500" y="1325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147274</xdr:rowOff>
    </xdr:from>
    <xdr:ext cx="534377" cy="259045"/>
    <xdr:sp macro="" textlink="">
      <xdr:nvSpPr>
        <xdr:cNvPr id="871" name="テキスト ボックス 870"/>
        <xdr:cNvSpPr txBox="1"/>
      </xdr:nvSpPr>
      <xdr:spPr>
        <a:xfrm>
          <a:off x="19278111" y="1334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91796</xdr:rowOff>
    </xdr:from>
    <xdr:to>
      <xdr:col>98</xdr:col>
      <xdr:colOff>38100</xdr:colOff>
      <xdr:row>77</xdr:row>
      <xdr:rowOff>21946</xdr:rowOff>
    </xdr:to>
    <xdr:sp macro="" textlink="">
      <xdr:nvSpPr>
        <xdr:cNvPr id="872" name="楕円 871"/>
        <xdr:cNvSpPr/>
      </xdr:nvSpPr>
      <xdr:spPr>
        <a:xfrm>
          <a:off x="18605500" y="1312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38473</xdr:rowOff>
    </xdr:from>
    <xdr:ext cx="534377" cy="259045"/>
    <xdr:sp macro="" textlink="">
      <xdr:nvSpPr>
        <xdr:cNvPr id="873" name="テキスト ボックス 872"/>
        <xdr:cNvSpPr txBox="1"/>
      </xdr:nvSpPr>
      <xdr:spPr>
        <a:xfrm>
          <a:off x="18389111" y="1289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性質別の決算額を各年度の</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月</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日の人口（例：</a:t>
          </a:r>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年度決算額を</a:t>
          </a:r>
          <a:r>
            <a:rPr kumimoji="1" lang="en-US" altLang="ja-JP" sz="1100" b="0" i="0" baseline="0">
              <a:solidFill>
                <a:schemeClr val="dk1"/>
              </a:solidFill>
              <a:effectLst/>
              <a:latin typeface="+mn-lt"/>
              <a:ea typeface="+mn-ea"/>
              <a:cs typeface="+mn-cs"/>
            </a:rPr>
            <a:t>R6</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月</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日現在人口で割る。）で割って、それぞれの値を算出している。人口は</a:t>
          </a:r>
          <a:r>
            <a:rPr kumimoji="1" lang="en-US" altLang="ja-JP" sz="1100" b="0" i="0" u="none" strike="noStrike" kern="0" cap="none" spc="0" normalizeH="0" baseline="0" noProof="0">
              <a:ln>
                <a:noFill/>
              </a:ln>
              <a:solidFill>
                <a:prstClr val="black"/>
              </a:solidFill>
              <a:effectLst/>
              <a:uLnTx/>
              <a:uFillTx/>
              <a:latin typeface="+mn-lt"/>
              <a:ea typeface="+mn-ea"/>
              <a:cs typeface="+mn-cs"/>
            </a:rPr>
            <a:t>R3</a:t>
          </a:r>
          <a:r>
            <a:rPr kumimoji="1" lang="ja-JP" altLang="ja-JP" sz="1100" b="0" i="0" u="none" strike="noStrike" kern="0" cap="none" spc="0" normalizeH="0" baseline="0" noProof="0">
              <a:ln>
                <a:noFill/>
              </a:ln>
              <a:solidFill>
                <a:prstClr val="black"/>
              </a:solidFill>
              <a:effectLst/>
              <a:uLnTx/>
              <a:uFillTx/>
              <a:latin typeface="+mn-lt"/>
              <a:ea typeface="+mn-ea"/>
              <a:cs typeface="+mn-cs"/>
            </a:rPr>
            <a:t>年から</a:t>
          </a:r>
          <a:r>
            <a:rPr kumimoji="1" lang="en-US" altLang="ja-JP" sz="1100" b="0" i="0" u="none" strike="noStrike" kern="0" cap="none" spc="0" normalizeH="0" baseline="0" noProof="0">
              <a:ln>
                <a:noFill/>
              </a:ln>
              <a:solidFill>
                <a:prstClr val="black"/>
              </a:solidFill>
              <a:effectLst/>
              <a:uLnTx/>
              <a:uFillTx/>
              <a:latin typeface="+mn-lt"/>
              <a:ea typeface="+mn-ea"/>
              <a:cs typeface="+mn-cs"/>
            </a:rPr>
            <a:t>R4</a:t>
          </a:r>
          <a:r>
            <a:rPr kumimoji="1" lang="ja-JP" altLang="ja-JP" sz="1100" b="0" i="0" u="none" strike="noStrike" kern="0" cap="none" spc="0" normalizeH="0" baseline="0" noProof="0">
              <a:ln>
                <a:noFill/>
              </a:ln>
              <a:solidFill>
                <a:prstClr val="black"/>
              </a:solidFill>
              <a:effectLst/>
              <a:uLnTx/>
              <a:uFillTx/>
              <a:latin typeface="+mn-lt"/>
              <a:ea typeface="+mn-ea"/>
              <a:cs typeface="+mn-cs"/>
            </a:rPr>
            <a:t>年で</a:t>
          </a:r>
          <a:r>
            <a:rPr kumimoji="1" lang="en-US" altLang="ja-JP" sz="1100" b="0" i="0" u="none" strike="noStrike" kern="0" cap="none" spc="0" normalizeH="0" baseline="0" noProof="0">
              <a:ln>
                <a:noFill/>
              </a:ln>
              <a:solidFill>
                <a:prstClr val="black"/>
              </a:solidFill>
              <a:effectLst/>
              <a:uLnTx/>
              <a:uFillTx/>
              <a:latin typeface="+mn-lt"/>
              <a:ea typeface="+mn-ea"/>
              <a:cs typeface="+mn-cs"/>
            </a:rPr>
            <a:t>649</a:t>
          </a:r>
          <a:r>
            <a:rPr kumimoji="1" lang="ja-JP" altLang="ja-JP" sz="1100" b="0" i="0" u="none" strike="noStrike" kern="0" cap="none" spc="0" normalizeH="0" baseline="0" noProof="0">
              <a:ln>
                <a:noFill/>
              </a:ln>
              <a:solidFill>
                <a:prstClr val="black"/>
              </a:solidFill>
              <a:effectLst/>
              <a:uLnTx/>
              <a:uFillTx/>
              <a:latin typeface="+mn-lt"/>
              <a:ea typeface="+mn-ea"/>
              <a:cs typeface="+mn-cs"/>
            </a:rPr>
            <a:t>人</a:t>
          </a:r>
          <a:r>
            <a:rPr kumimoji="1" lang="ja-JP" altLang="en-US" sz="1100" b="0" i="0" u="none" strike="noStrike" kern="0" cap="none" spc="0" normalizeH="0" baseline="0" noProof="0">
              <a:ln>
                <a:noFill/>
              </a:ln>
              <a:solidFill>
                <a:prstClr val="black"/>
              </a:solidFill>
              <a:effectLst/>
              <a:uLnTx/>
              <a:uFillTx/>
              <a:latin typeface="+mn-lt"/>
              <a:ea typeface="+mn-ea"/>
              <a:cs typeface="+mn-cs"/>
            </a:rPr>
            <a:t>減少</a:t>
          </a:r>
          <a:r>
            <a:rPr kumimoji="1" lang="ja-JP" altLang="ja-JP" sz="1100" b="0" i="0" baseline="0">
              <a:solidFill>
                <a:schemeClr val="dk1"/>
              </a:solidFill>
              <a:effectLst/>
              <a:latin typeface="+mn-lt"/>
              <a:ea typeface="+mn-ea"/>
              <a:cs typeface="+mn-cs"/>
            </a:rPr>
            <a:t>し、</a:t>
          </a:r>
          <a:r>
            <a:rPr kumimoji="1" lang="en-US" altLang="ja-JP" sz="1100" b="0" i="0" baseline="0">
              <a:solidFill>
                <a:schemeClr val="dk1"/>
              </a:solidFill>
              <a:effectLst/>
              <a:latin typeface="+mn-lt"/>
              <a:ea typeface="+mn-ea"/>
              <a:cs typeface="+mn-cs"/>
            </a:rPr>
            <a:t>R4</a:t>
          </a:r>
          <a:r>
            <a:rPr kumimoji="1" lang="ja-JP" altLang="ja-JP" sz="1100" b="0" i="0" baseline="0">
              <a:solidFill>
                <a:schemeClr val="dk1"/>
              </a:solidFill>
              <a:effectLst/>
              <a:latin typeface="+mn-lt"/>
              <a:ea typeface="+mn-ea"/>
              <a:cs typeface="+mn-cs"/>
            </a:rPr>
            <a:t>年から</a:t>
          </a:r>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年で</a:t>
          </a:r>
          <a:r>
            <a:rPr kumimoji="1" lang="en-US" altLang="ja-JP" sz="1100" b="0" i="0" baseline="0">
              <a:solidFill>
                <a:schemeClr val="dk1"/>
              </a:solidFill>
              <a:effectLst/>
              <a:latin typeface="+mn-lt"/>
              <a:ea typeface="+mn-ea"/>
              <a:cs typeface="+mn-cs"/>
            </a:rPr>
            <a:t>595</a:t>
          </a:r>
          <a:r>
            <a:rPr kumimoji="1" lang="ja-JP" altLang="ja-JP" sz="1100" b="0" i="0" baseline="0">
              <a:solidFill>
                <a:schemeClr val="dk1"/>
              </a:solidFill>
              <a:effectLst/>
              <a:latin typeface="+mn-lt"/>
              <a:ea typeface="+mn-ea"/>
              <a:cs typeface="+mn-cs"/>
            </a:rPr>
            <a:t>人減少した。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全体の歳出決算総額は、前年度と比べて</a:t>
          </a:r>
          <a:r>
            <a:rPr kumimoji="1" lang="en-US" altLang="ja-JP" sz="1100" b="0" i="0" baseline="0">
              <a:solidFill>
                <a:schemeClr val="dk1"/>
              </a:solidFill>
              <a:effectLst/>
              <a:latin typeface="+mn-lt"/>
              <a:ea typeface="+mn-ea"/>
              <a:cs typeface="+mn-cs"/>
            </a:rPr>
            <a:t>1,559,537</a:t>
          </a:r>
          <a:r>
            <a:rPr kumimoji="1" lang="ja-JP" altLang="ja-JP" sz="1100" b="0" i="0" baseline="0">
              <a:solidFill>
                <a:schemeClr val="tx1"/>
              </a:solidFill>
              <a:effectLst/>
              <a:latin typeface="+mn-lt"/>
              <a:ea typeface="+mn-ea"/>
              <a:cs typeface="+mn-cs"/>
            </a:rPr>
            <a:t>千円増加しており、歳出総額における住民一人当たりの値は、</a:t>
          </a:r>
          <a:r>
            <a:rPr kumimoji="1" lang="en-US" altLang="ja-JP" sz="1100" b="0" i="0" baseline="0">
              <a:solidFill>
                <a:schemeClr val="tx1"/>
              </a:solidFill>
              <a:effectLst/>
              <a:latin typeface="+mn-lt"/>
              <a:ea typeface="+mn-ea"/>
              <a:cs typeface="+mn-cs"/>
            </a:rPr>
            <a:t>R1</a:t>
          </a:r>
          <a:r>
            <a:rPr kumimoji="1" lang="ja-JP" altLang="ja-JP" sz="1100" b="0" i="0" baseline="0">
              <a:solidFill>
                <a:schemeClr val="tx1"/>
              </a:solidFill>
              <a:effectLst/>
              <a:latin typeface="+mn-lt"/>
              <a:ea typeface="+mn-ea"/>
              <a:cs typeface="+mn-cs"/>
            </a:rPr>
            <a:t>年度で</a:t>
          </a:r>
          <a:r>
            <a:rPr kumimoji="1" lang="en-US" altLang="ja-JP" sz="1100" b="0" i="0" baseline="0">
              <a:solidFill>
                <a:schemeClr val="tx1"/>
              </a:solidFill>
              <a:effectLst/>
              <a:latin typeface="+mn-lt"/>
              <a:ea typeface="+mn-ea"/>
              <a:cs typeface="+mn-cs"/>
            </a:rPr>
            <a:t>618,613</a:t>
          </a:r>
          <a:r>
            <a:rPr kumimoji="1" lang="ja-JP" altLang="ja-JP" sz="1100" b="0" i="0" baseline="0">
              <a:solidFill>
                <a:schemeClr val="tx1"/>
              </a:solidFill>
              <a:effectLst/>
              <a:latin typeface="+mn-lt"/>
              <a:ea typeface="+mn-ea"/>
              <a:cs typeface="+mn-cs"/>
            </a:rPr>
            <a:t>円、</a:t>
          </a:r>
          <a:r>
            <a:rPr kumimoji="1" lang="en-US" altLang="ja-JP" sz="1100" b="0" i="0" baseline="0">
              <a:solidFill>
                <a:schemeClr val="tx1"/>
              </a:solidFill>
              <a:effectLst/>
              <a:latin typeface="+mn-lt"/>
              <a:ea typeface="+mn-ea"/>
              <a:cs typeface="+mn-cs"/>
            </a:rPr>
            <a:t>R2</a:t>
          </a:r>
          <a:r>
            <a:rPr kumimoji="1" lang="ja-JP" altLang="ja-JP" sz="1100" b="0" i="0" baseline="0">
              <a:solidFill>
                <a:schemeClr val="tx1"/>
              </a:solidFill>
              <a:effectLst/>
              <a:latin typeface="+mn-lt"/>
              <a:ea typeface="+mn-ea"/>
              <a:cs typeface="+mn-cs"/>
            </a:rPr>
            <a:t>年度で</a:t>
          </a:r>
          <a:r>
            <a:rPr kumimoji="1" lang="en-US" altLang="ja-JP" sz="1100" b="0" i="0" baseline="0">
              <a:solidFill>
                <a:schemeClr val="tx1"/>
              </a:solidFill>
              <a:effectLst/>
              <a:latin typeface="+mn-lt"/>
              <a:ea typeface="+mn-ea"/>
              <a:cs typeface="+mn-cs"/>
            </a:rPr>
            <a:t>758,807</a:t>
          </a:r>
          <a:r>
            <a:rPr kumimoji="1" lang="ja-JP" altLang="ja-JP" sz="1100" b="0" i="0" baseline="0">
              <a:solidFill>
                <a:schemeClr val="tx1"/>
              </a:solidFill>
              <a:effectLst/>
              <a:latin typeface="+mn-lt"/>
              <a:ea typeface="+mn-ea"/>
              <a:cs typeface="+mn-cs"/>
            </a:rPr>
            <a:t>円、</a:t>
          </a:r>
          <a:r>
            <a:rPr kumimoji="1" lang="en-US" altLang="ja-JP" sz="1100" b="0" i="0" baseline="0">
              <a:solidFill>
                <a:schemeClr val="tx1"/>
              </a:solidFill>
              <a:effectLst/>
              <a:latin typeface="+mn-lt"/>
              <a:ea typeface="+mn-ea"/>
              <a:cs typeface="+mn-cs"/>
            </a:rPr>
            <a:t>R3</a:t>
          </a:r>
          <a:r>
            <a:rPr kumimoji="1" lang="ja-JP" altLang="ja-JP" sz="1100" b="0" i="0" baseline="0">
              <a:solidFill>
                <a:schemeClr val="tx1"/>
              </a:solidFill>
              <a:effectLst/>
              <a:latin typeface="+mn-lt"/>
              <a:ea typeface="+mn-ea"/>
              <a:cs typeface="+mn-cs"/>
            </a:rPr>
            <a:t>年度で</a:t>
          </a:r>
          <a:r>
            <a:rPr kumimoji="1" lang="en-US" altLang="ja-JP" sz="1100" b="0" i="0" baseline="0">
              <a:solidFill>
                <a:schemeClr val="tx1"/>
              </a:solidFill>
              <a:effectLst/>
              <a:latin typeface="+mn-lt"/>
              <a:ea typeface="+mn-ea"/>
              <a:cs typeface="+mn-cs"/>
            </a:rPr>
            <a:t>675,701</a:t>
          </a:r>
          <a:r>
            <a:rPr kumimoji="1" lang="ja-JP" altLang="ja-JP" sz="1100" b="0" i="0" baseline="0">
              <a:solidFill>
                <a:schemeClr val="tx1"/>
              </a:solidFill>
              <a:effectLst/>
              <a:latin typeface="+mn-lt"/>
              <a:ea typeface="+mn-ea"/>
              <a:cs typeface="+mn-cs"/>
            </a:rPr>
            <a:t>円、</a:t>
          </a:r>
          <a:r>
            <a:rPr kumimoji="1" lang="en-US" altLang="ja-JP" sz="1100" b="0" i="0" baseline="0">
              <a:solidFill>
                <a:schemeClr val="tx1"/>
              </a:solidFill>
              <a:effectLst/>
              <a:latin typeface="+mn-lt"/>
              <a:ea typeface="+mn-ea"/>
              <a:cs typeface="+mn-cs"/>
            </a:rPr>
            <a:t>R4</a:t>
          </a:r>
          <a:r>
            <a:rPr kumimoji="1" lang="ja-JP" altLang="ja-JP" sz="1100" b="0" i="0" baseline="0">
              <a:solidFill>
                <a:schemeClr val="tx1"/>
              </a:solidFill>
              <a:effectLst/>
              <a:latin typeface="+mn-lt"/>
              <a:ea typeface="+mn-ea"/>
              <a:cs typeface="+mn-cs"/>
            </a:rPr>
            <a:t>年度で</a:t>
          </a:r>
          <a:r>
            <a:rPr kumimoji="1" lang="en-US" altLang="ja-JP" sz="1100" b="0" i="0" baseline="0">
              <a:solidFill>
                <a:schemeClr val="tx1"/>
              </a:solidFill>
              <a:effectLst/>
              <a:latin typeface="+mn-lt"/>
              <a:ea typeface="+mn-ea"/>
              <a:cs typeface="+mn-cs"/>
            </a:rPr>
            <a:t>697,209</a:t>
          </a:r>
          <a:r>
            <a:rPr kumimoji="1" lang="ja-JP" altLang="ja-JP" sz="1100" b="0" i="0" baseline="0">
              <a:solidFill>
                <a:schemeClr val="tx1"/>
              </a:solidFill>
              <a:effectLst/>
              <a:latin typeface="+mn-lt"/>
              <a:ea typeface="+mn-ea"/>
              <a:cs typeface="+mn-cs"/>
            </a:rPr>
            <a:t>千円</a:t>
          </a:r>
          <a:r>
            <a:rPr kumimoji="1" lang="ja-JP" altLang="en-US" sz="1100" b="0" i="0" baseline="0">
              <a:solidFill>
                <a:schemeClr val="tx1"/>
              </a:solidFill>
              <a:effectLst/>
              <a:latin typeface="+mn-lt"/>
              <a:ea typeface="+mn-ea"/>
              <a:cs typeface="+mn-cs"/>
            </a:rPr>
            <a:t>、</a:t>
          </a:r>
          <a:r>
            <a:rPr kumimoji="1" lang="en-US" altLang="ja-JP" sz="1100" b="0" i="0" baseline="0">
              <a:solidFill>
                <a:schemeClr val="tx1"/>
              </a:solidFill>
              <a:effectLst/>
              <a:latin typeface="+mn-lt"/>
              <a:ea typeface="+mn-ea"/>
              <a:cs typeface="+mn-cs"/>
            </a:rPr>
            <a:t>R5</a:t>
          </a:r>
          <a:r>
            <a:rPr kumimoji="1" lang="ja-JP" altLang="en-US" sz="1100" b="0" i="0" baseline="0">
              <a:solidFill>
                <a:schemeClr val="tx1"/>
              </a:solidFill>
              <a:effectLst/>
              <a:latin typeface="+mn-lt"/>
              <a:ea typeface="+mn-ea"/>
              <a:cs typeface="+mn-cs"/>
            </a:rPr>
            <a:t>年度で</a:t>
          </a:r>
          <a:r>
            <a:rPr kumimoji="1" lang="en-US" altLang="ja-JP" sz="1100" b="0" i="0" baseline="0">
              <a:solidFill>
                <a:schemeClr val="tx1"/>
              </a:solidFill>
              <a:effectLst/>
              <a:latin typeface="+mn-lt"/>
              <a:ea typeface="+mn-ea"/>
              <a:cs typeface="+mn-cs"/>
            </a:rPr>
            <a:t>769,409</a:t>
          </a:r>
          <a:r>
            <a:rPr kumimoji="1" lang="ja-JP" altLang="en-US" sz="1100" b="0" i="0" baseline="0">
              <a:solidFill>
                <a:schemeClr val="tx1"/>
              </a:solidFill>
              <a:effectLst/>
              <a:latin typeface="+mn-lt"/>
              <a:ea typeface="+mn-ea"/>
              <a:cs typeface="+mn-cs"/>
            </a:rPr>
            <a:t>円</a:t>
          </a:r>
          <a:r>
            <a:rPr kumimoji="1" lang="ja-JP" altLang="ja-JP" sz="1100" b="0" i="0" baseline="0">
              <a:solidFill>
                <a:schemeClr val="tx1"/>
              </a:solidFill>
              <a:effectLst/>
              <a:latin typeface="+mn-lt"/>
              <a:ea typeface="+mn-ea"/>
              <a:cs typeface="+mn-cs"/>
            </a:rPr>
            <a:t>と、特別定額給付金給付事業により歳出額が特に大きかった</a:t>
          </a:r>
          <a:r>
            <a:rPr kumimoji="1" lang="en-US" altLang="ja-JP" sz="1100" b="0" i="0" baseline="0">
              <a:solidFill>
                <a:schemeClr val="tx1"/>
              </a:solidFill>
              <a:effectLst/>
              <a:latin typeface="+mn-lt"/>
              <a:ea typeface="+mn-ea"/>
              <a:cs typeface="+mn-cs"/>
            </a:rPr>
            <a:t>R2</a:t>
          </a:r>
          <a:r>
            <a:rPr kumimoji="1" lang="ja-JP" altLang="ja-JP" sz="1100" b="0" i="0" baseline="0">
              <a:solidFill>
                <a:schemeClr val="tx1"/>
              </a:solidFill>
              <a:effectLst/>
              <a:latin typeface="+mn-lt"/>
              <a:ea typeface="+mn-ea"/>
              <a:cs typeface="+mn-cs"/>
            </a:rPr>
            <a:t>年度を</a:t>
          </a:r>
          <a:r>
            <a:rPr kumimoji="1" lang="ja-JP" altLang="en-US" sz="1100" b="0" i="0" baseline="0">
              <a:solidFill>
                <a:schemeClr val="tx1"/>
              </a:solidFill>
              <a:effectLst/>
              <a:latin typeface="+mn-lt"/>
              <a:ea typeface="+mn-ea"/>
              <a:cs typeface="+mn-cs"/>
            </a:rPr>
            <a:t>超えたが、これは</a:t>
          </a:r>
          <a:r>
            <a:rPr kumimoji="1" lang="ja-JP" altLang="ja-JP" sz="1100" b="0" i="0" baseline="0">
              <a:solidFill>
                <a:schemeClr val="tx1"/>
              </a:solidFill>
              <a:effectLst/>
              <a:latin typeface="+mn-lt"/>
              <a:ea typeface="+mn-ea"/>
              <a:cs typeface="+mn-cs"/>
            </a:rPr>
            <a:t>物価高騰</a:t>
          </a:r>
          <a:r>
            <a:rPr kumimoji="1" lang="ja-JP" altLang="en-US" sz="1100" b="0" i="0" baseline="0">
              <a:solidFill>
                <a:schemeClr val="tx1"/>
              </a:solidFill>
              <a:effectLst/>
              <a:latin typeface="+mn-lt"/>
              <a:ea typeface="+mn-ea"/>
              <a:cs typeface="+mn-cs"/>
            </a:rPr>
            <a:t>による物件費の増加や</a:t>
          </a:r>
          <a:r>
            <a:rPr kumimoji="1" lang="ja-JP" altLang="ja-JP" sz="1100" b="0" i="0" baseline="0">
              <a:solidFill>
                <a:schemeClr val="tx1"/>
              </a:solidFill>
              <a:effectLst/>
              <a:latin typeface="+mn-lt"/>
              <a:ea typeface="+mn-ea"/>
              <a:cs typeface="+mn-cs"/>
            </a:rPr>
            <a:t>普通建設事業の増加等</a:t>
          </a:r>
          <a:r>
            <a:rPr kumimoji="1" lang="ja-JP" altLang="en-US" sz="1100" b="0" i="0" baseline="0">
              <a:solidFill>
                <a:schemeClr val="tx1"/>
              </a:solidFill>
              <a:effectLst/>
              <a:latin typeface="+mn-lt"/>
              <a:ea typeface="+mn-ea"/>
              <a:cs typeface="+mn-cs"/>
            </a:rPr>
            <a:t>が要因である</a:t>
          </a:r>
          <a:r>
            <a:rPr kumimoji="1" lang="ja-JP" altLang="ja-JP" sz="1100" b="0" i="0" baseline="0">
              <a:solidFill>
                <a:schemeClr val="tx1"/>
              </a:solidFill>
              <a:effectLst/>
              <a:latin typeface="+mn-lt"/>
              <a:ea typeface="+mn-ea"/>
              <a:cs typeface="+mn-cs"/>
            </a:rPr>
            <a:t>。住民一人当たりの性質別歳出で類似団体平均より高くなっているものは人件費、物件費、補助費等、</a:t>
          </a:r>
          <a:r>
            <a:rPr kumimoji="1" lang="ja-JP" altLang="en-US" sz="1100" b="0" i="0" baseline="0">
              <a:solidFill>
                <a:schemeClr val="tx1"/>
              </a:solidFill>
              <a:effectLst/>
              <a:latin typeface="+mn-lt"/>
              <a:ea typeface="+mn-ea"/>
              <a:cs typeface="+mn-cs"/>
            </a:rPr>
            <a:t>普通建設事業費、災害復旧費、繰出金、</a:t>
          </a:r>
          <a:r>
            <a:rPr kumimoji="1" lang="ja-JP" altLang="ja-JP" sz="1100" b="0" i="0" baseline="0">
              <a:solidFill>
                <a:schemeClr val="tx1"/>
              </a:solidFill>
              <a:effectLst/>
              <a:latin typeface="+mn-lt"/>
              <a:ea typeface="+mn-ea"/>
              <a:cs typeface="+mn-cs"/>
            </a:rPr>
            <a:t>公債費である。</a:t>
          </a:r>
          <a:r>
            <a:rPr kumimoji="1" lang="en-US" altLang="ja-JP" sz="1100" b="0" i="0" baseline="0">
              <a:solidFill>
                <a:schemeClr val="tx1"/>
              </a:solidFill>
              <a:effectLst/>
              <a:latin typeface="+mn-lt"/>
              <a:ea typeface="+mn-ea"/>
              <a:cs typeface="+mn-cs"/>
            </a:rPr>
            <a:t>R1</a:t>
          </a:r>
          <a:r>
            <a:rPr kumimoji="1" lang="ja-JP" altLang="ja-JP" sz="1100" b="0" i="0" baseline="0">
              <a:solidFill>
                <a:schemeClr val="tx1"/>
              </a:solidFill>
              <a:effectLst/>
              <a:latin typeface="+mn-lt"/>
              <a:ea typeface="+mn-ea"/>
              <a:cs typeface="+mn-cs"/>
            </a:rPr>
            <a:t>年度以降上昇傾向にあった</a:t>
          </a:r>
          <a:r>
            <a:rPr kumimoji="1" lang="ja-JP" altLang="en-US" sz="1100" b="0" i="0" baseline="0">
              <a:solidFill>
                <a:schemeClr val="tx1"/>
              </a:solidFill>
              <a:effectLst/>
              <a:latin typeface="+mn-lt"/>
              <a:ea typeface="+mn-ea"/>
              <a:cs typeface="+mn-cs"/>
            </a:rPr>
            <a:t>人件費は、</a:t>
          </a:r>
          <a:r>
            <a:rPr kumimoji="1" lang="en-US" altLang="ja-JP" sz="1100" b="0" i="0" baseline="0">
              <a:solidFill>
                <a:schemeClr val="tx1"/>
              </a:solidFill>
              <a:effectLst/>
              <a:latin typeface="+mn-lt"/>
              <a:ea typeface="+mn-ea"/>
              <a:cs typeface="+mn-cs"/>
            </a:rPr>
            <a:t>R4</a:t>
          </a:r>
          <a:r>
            <a:rPr kumimoji="1" lang="ja-JP" altLang="ja-JP" sz="1100" b="0" i="0" baseline="0">
              <a:solidFill>
                <a:schemeClr val="tx1"/>
              </a:solidFill>
              <a:effectLst/>
              <a:latin typeface="+mn-lt"/>
              <a:ea typeface="+mn-ea"/>
              <a:cs typeface="+mn-cs"/>
            </a:rPr>
            <a:t>年度減少に転じた</a:t>
          </a:r>
          <a:r>
            <a:rPr kumimoji="1" lang="ja-JP" altLang="en-US" sz="1100" b="0" i="0" baseline="0">
              <a:solidFill>
                <a:schemeClr val="tx1"/>
              </a:solidFill>
              <a:effectLst/>
              <a:latin typeface="+mn-lt"/>
              <a:ea typeface="+mn-ea"/>
              <a:cs typeface="+mn-cs"/>
            </a:rPr>
            <a:t>が、</a:t>
          </a:r>
          <a:r>
            <a:rPr kumimoji="1" lang="en-US" altLang="ja-JP" sz="1100" b="0" i="0" baseline="0">
              <a:solidFill>
                <a:schemeClr val="tx1"/>
              </a:solidFill>
              <a:effectLst/>
              <a:latin typeface="+mn-lt"/>
              <a:ea typeface="+mn-ea"/>
              <a:cs typeface="+mn-cs"/>
            </a:rPr>
            <a:t>R5</a:t>
          </a:r>
          <a:r>
            <a:rPr kumimoji="1" lang="ja-JP" altLang="en-US" sz="1100" b="0" i="0" baseline="0">
              <a:solidFill>
                <a:schemeClr val="tx1"/>
              </a:solidFill>
              <a:effectLst/>
              <a:latin typeface="+mn-lt"/>
              <a:ea typeface="+mn-ea"/>
              <a:cs typeface="+mn-cs"/>
            </a:rPr>
            <a:t>年度は給与改定や会計年度任用職員の期末手当支給開始により再び増加となった</a:t>
          </a:r>
          <a:r>
            <a:rPr kumimoji="1" lang="ja-JP" altLang="ja-JP" sz="1100" b="0" i="0" baseline="0">
              <a:solidFill>
                <a:schemeClr val="tx1"/>
              </a:solidFill>
              <a:effectLst/>
              <a:latin typeface="+mn-lt"/>
              <a:ea typeface="+mn-ea"/>
              <a:cs typeface="+mn-cs"/>
            </a:rPr>
            <a:t>。物件費は</a:t>
          </a:r>
          <a:r>
            <a:rPr kumimoji="1" lang="ja-JP" altLang="en-US" sz="1100" b="0" i="0" baseline="0">
              <a:solidFill>
                <a:schemeClr val="tx1"/>
              </a:solidFill>
              <a:effectLst/>
              <a:latin typeface="+mn-lt"/>
              <a:ea typeface="+mn-ea"/>
              <a:cs typeface="+mn-cs"/>
            </a:rPr>
            <a:t>、物価高騰による</a:t>
          </a:r>
          <a:r>
            <a:rPr kumimoji="1" lang="ja-JP" altLang="ja-JP" sz="1100" b="0" i="0" baseline="0">
              <a:solidFill>
                <a:schemeClr val="tx1"/>
              </a:solidFill>
              <a:effectLst/>
              <a:latin typeface="+mn-lt"/>
              <a:ea typeface="+mn-ea"/>
              <a:cs typeface="+mn-cs"/>
            </a:rPr>
            <a:t>燃料費及び委託料の増等により増加し、類似団体平均を上回った。補助費等は病院事業特別会計への繰出金の増等により増加した。</a:t>
          </a:r>
          <a:r>
            <a:rPr kumimoji="1" lang="ja-JP" altLang="en-US" sz="1100" b="0" i="0" baseline="0">
              <a:solidFill>
                <a:schemeClr val="tx1"/>
              </a:solidFill>
              <a:effectLst/>
              <a:latin typeface="+mn-lt"/>
              <a:ea typeface="+mn-ea"/>
              <a:cs typeface="+mn-cs"/>
            </a:rPr>
            <a:t>災害復旧費は、令和</a:t>
          </a:r>
          <a:r>
            <a:rPr kumimoji="1" lang="en-US" altLang="ja-JP" sz="1100" b="0" i="0" baseline="0">
              <a:solidFill>
                <a:schemeClr val="tx1"/>
              </a:solidFill>
              <a:effectLst/>
              <a:latin typeface="+mn-lt"/>
              <a:ea typeface="+mn-ea"/>
              <a:cs typeface="+mn-cs"/>
            </a:rPr>
            <a:t>5</a:t>
          </a:r>
          <a:r>
            <a:rPr kumimoji="1" lang="ja-JP" altLang="en-US" sz="1100" b="0" i="0" baseline="0">
              <a:solidFill>
                <a:schemeClr val="tx1"/>
              </a:solidFill>
              <a:effectLst/>
              <a:latin typeface="+mn-lt"/>
              <a:ea typeface="+mn-ea"/>
              <a:cs typeface="+mn-cs"/>
            </a:rPr>
            <a:t>年</a:t>
          </a:r>
          <a:r>
            <a:rPr kumimoji="1" lang="en-US" altLang="ja-JP" sz="1100" b="0" i="0" baseline="0">
              <a:solidFill>
                <a:schemeClr val="tx1"/>
              </a:solidFill>
              <a:effectLst/>
              <a:latin typeface="+mn-lt"/>
              <a:ea typeface="+mn-ea"/>
              <a:cs typeface="+mn-cs"/>
            </a:rPr>
            <a:t>6</a:t>
          </a:r>
          <a:r>
            <a:rPr kumimoji="1" lang="ja-JP" altLang="en-US" sz="1100" b="0" i="0" baseline="0">
              <a:solidFill>
                <a:schemeClr val="tx1"/>
              </a:solidFill>
              <a:effectLst/>
              <a:latin typeface="+mn-lt"/>
              <a:ea typeface="+mn-ea"/>
              <a:cs typeface="+mn-cs"/>
            </a:rPr>
            <a:t>月豪雨による被害が大きかったことにより増加となった。</a:t>
          </a:r>
          <a:r>
            <a:rPr kumimoji="1" lang="ja-JP" altLang="ja-JP" sz="1100" b="0" i="0" baseline="0">
              <a:solidFill>
                <a:schemeClr val="dk1"/>
              </a:solidFill>
              <a:effectLst/>
              <a:latin typeface="+mn-lt"/>
              <a:ea typeface="+mn-ea"/>
              <a:cs typeface="+mn-cs"/>
            </a:rPr>
            <a:t>普通建設事業費については、新学校給食センター建設事業やジビエ利活用施設建設事業により前年度と比較して増加した。</a:t>
          </a:r>
          <a:r>
            <a:rPr kumimoji="1" lang="ja-JP" altLang="ja-JP" sz="1100" b="0" i="0" baseline="0">
              <a:solidFill>
                <a:schemeClr val="tx1"/>
              </a:solidFill>
              <a:effectLst/>
              <a:latin typeface="+mn-lt"/>
              <a:ea typeface="+mn-ea"/>
              <a:cs typeface="+mn-cs"/>
            </a:rPr>
            <a:t>公債費は依然として類似団体平均を上回っており、新学校給食センター建設事業等の公債費負担が控えていることから今後</a:t>
          </a:r>
          <a:r>
            <a:rPr kumimoji="1" lang="ja-JP" altLang="en-US" sz="1100" b="0" i="0" baseline="0">
              <a:solidFill>
                <a:schemeClr val="tx1"/>
              </a:solidFill>
              <a:effectLst/>
              <a:latin typeface="+mn-lt"/>
              <a:ea typeface="+mn-ea"/>
              <a:cs typeface="+mn-cs"/>
            </a:rPr>
            <a:t>さらに</a:t>
          </a:r>
          <a:r>
            <a:rPr kumimoji="1" lang="ja-JP" altLang="ja-JP" sz="1100" b="0" i="0" baseline="0">
              <a:solidFill>
                <a:schemeClr val="tx1"/>
              </a:solidFill>
              <a:effectLst/>
              <a:latin typeface="+mn-lt"/>
              <a:ea typeface="+mn-ea"/>
              <a:cs typeface="+mn-cs"/>
            </a:rPr>
            <a:t>増加していく見込みである。新規発行抑制などの取り組みを続け、財政健全化に努める。</a:t>
          </a:r>
          <a:endParaRPr lang="ja-JP" altLang="ja-JP" sz="14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27,346
26,992
247.50
21,471,810
21,040,259
399,918
11,116,563
23,403,839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86551</xdr:rowOff>
    </xdr:from>
    <xdr:to>
      <xdr:col>24</xdr:col>
      <xdr:colOff>63500</xdr:colOff>
      <xdr:row>35</xdr:row>
      <xdr:rowOff>146939</xdr:rowOff>
    </xdr:to>
    <xdr:cxnSp macro="">
      <xdr:nvCxnSpPr>
        <xdr:cNvPr id="61" name="直線コネクタ 60"/>
        <xdr:cNvCxnSpPr/>
      </xdr:nvCxnSpPr>
      <xdr:spPr>
        <a:xfrm flipV="1">
          <a:off x="3797300" y="6087301"/>
          <a:ext cx="838200" cy="6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128841</xdr:rowOff>
    </xdr:from>
    <xdr:to>
      <xdr:col>19</xdr:col>
      <xdr:colOff>177800</xdr:colOff>
      <xdr:row>35</xdr:row>
      <xdr:rowOff>146939</xdr:rowOff>
    </xdr:to>
    <xdr:cxnSp macro="">
      <xdr:nvCxnSpPr>
        <xdr:cNvPr id="64" name="直線コネクタ 63"/>
        <xdr:cNvCxnSpPr/>
      </xdr:nvCxnSpPr>
      <xdr:spPr>
        <a:xfrm>
          <a:off x="2908300" y="6129591"/>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128841</xdr:rowOff>
    </xdr:from>
    <xdr:to>
      <xdr:col>15</xdr:col>
      <xdr:colOff>50800</xdr:colOff>
      <xdr:row>36</xdr:row>
      <xdr:rowOff>67120</xdr:rowOff>
    </xdr:to>
    <xdr:cxnSp macro="">
      <xdr:nvCxnSpPr>
        <xdr:cNvPr id="67" name="直線コネクタ 66"/>
        <xdr:cNvCxnSpPr/>
      </xdr:nvCxnSpPr>
      <xdr:spPr>
        <a:xfrm flipV="1">
          <a:off x="2019300" y="6129591"/>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159322</xdr:rowOff>
    </xdr:from>
    <xdr:to>
      <xdr:col>10</xdr:col>
      <xdr:colOff>114300</xdr:colOff>
      <xdr:row>36</xdr:row>
      <xdr:rowOff>67120</xdr:rowOff>
    </xdr:to>
    <xdr:cxnSp macro="">
      <xdr:nvCxnSpPr>
        <xdr:cNvPr id="70" name="直線コネクタ 69"/>
        <xdr:cNvCxnSpPr/>
      </xdr:nvCxnSpPr>
      <xdr:spPr>
        <a:xfrm>
          <a:off x="1130300" y="6160072"/>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35751</xdr:rowOff>
    </xdr:from>
    <xdr:to>
      <xdr:col>24</xdr:col>
      <xdr:colOff>114300</xdr:colOff>
      <xdr:row>35</xdr:row>
      <xdr:rowOff>137351</xdr:rowOff>
    </xdr:to>
    <xdr:sp macro="" textlink="">
      <xdr:nvSpPr>
        <xdr:cNvPr id="80" name="楕円 79"/>
        <xdr:cNvSpPr/>
      </xdr:nvSpPr>
      <xdr:spPr>
        <a:xfrm>
          <a:off x="4584700" y="603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58628</xdr:rowOff>
    </xdr:from>
    <xdr:ext cx="469744" cy="259045"/>
    <xdr:sp macro="" textlink="">
      <xdr:nvSpPr>
        <xdr:cNvPr id="81" name="議会費該当値テキスト"/>
        <xdr:cNvSpPr txBox="1"/>
      </xdr:nvSpPr>
      <xdr:spPr>
        <a:xfrm>
          <a:off x="4686300" y="588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96139</xdr:rowOff>
    </xdr:from>
    <xdr:to>
      <xdr:col>20</xdr:col>
      <xdr:colOff>38100</xdr:colOff>
      <xdr:row>36</xdr:row>
      <xdr:rowOff>26289</xdr:rowOff>
    </xdr:to>
    <xdr:sp macro="" textlink="">
      <xdr:nvSpPr>
        <xdr:cNvPr id="82" name="楕円 81"/>
        <xdr:cNvSpPr/>
      </xdr:nvSpPr>
      <xdr:spPr>
        <a:xfrm>
          <a:off x="3746500" y="60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17416</xdr:rowOff>
    </xdr:from>
    <xdr:ext cx="469744" cy="259045"/>
    <xdr:sp macro="" textlink="">
      <xdr:nvSpPr>
        <xdr:cNvPr id="83" name="テキスト ボックス 82"/>
        <xdr:cNvSpPr txBox="1"/>
      </xdr:nvSpPr>
      <xdr:spPr>
        <a:xfrm>
          <a:off x="3562428" y="61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78041</xdr:rowOff>
    </xdr:from>
    <xdr:to>
      <xdr:col>15</xdr:col>
      <xdr:colOff>101600</xdr:colOff>
      <xdr:row>36</xdr:row>
      <xdr:rowOff>8191</xdr:rowOff>
    </xdr:to>
    <xdr:sp macro="" textlink="">
      <xdr:nvSpPr>
        <xdr:cNvPr id="84" name="楕円 83"/>
        <xdr:cNvSpPr/>
      </xdr:nvSpPr>
      <xdr:spPr>
        <a:xfrm>
          <a:off x="2857500" y="607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24718</xdr:rowOff>
    </xdr:from>
    <xdr:ext cx="469744" cy="259045"/>
    <xdr:sp macro="" textlink="">
      <xdr:nvSpPr>
        <xdr:cNvPr id="85" name="テキスト ボックス 84"/>
        <xdr:cNvSpPr txBox="1"/>
      </xdr:nvSpPr>
      <xdr:spPr>
        <a:xfrm>
          <a:off x="2673428" y="585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16320</xdr:rowOff>
    </xdr:from>
    <xdr:to>
      <xdr:col>10</xdr:col>
      <xdr:colOff>165100</xdr:colOff>
      <xdr:row>36</xdr:row>
      <xdr:rowOff>117920</xdr:rowOff>
    </xdr:to>
    <xdr:sp macro="" textlink="">
      <xdr:nvSpPr>
        <xdr:cNvPr id="86" name="楕円 85"/>
        <xdr:cNvSpPr/>
      </xdr:nvSpPr>
      <xdr:spPr>
        <a:xfrm>
          <a:off x="1968500" y="618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109047</xdr:rowOff>
    </xdr:from>
    <xdr:ext cx="469744" cy="259045"/>
    <xdr:sp macro="" textlink="">
      <xdr:nvSpPr>
        <xdr:cNvPr id="87" name="テキスト ボックス 86"/>
        <xdr:cNvSpPr txBox="1"/>
      </xdr:nvSpPr>
      <xdr:spPr>
        <a:xfrm>
          <a:off x="1784428" y="628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108522</xdr:rowOff>
    </xdr:from>
    <xdr:to>
      <xdr:col>6</xdr:col>
      <xdr:colOff>38100</xdr:colOff>
      <xdr:row>36</xdr:row>
      <xdr:rowOff>38672</xdr:rowOff>
    </xdr:to>
    <xdr:sp macro="" textlink="">
      <xdr:nvSpPr>
        <xdr:cNvPr id="88" name="楕円 87"/>
        <xdr:cNvSpPr/>
      </xdr:nvSpPr>
      <xdr:spPr>
        <a:xfrm>
          <a:off x="1079500" y="610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29799</xdr:rowOff>
    </xdr:from>
    <xdr:ext cx="469744" cy="259045"/>
    <xdr:sp macro="" textlink="">
      <xdr:nvSpPr>
        <xdr:cNvPr id="89" name="テキスト ボックス 88"/>
        <xdr:cNvSpPr txBox="1"/>
      </xdr:nvSpPr>
      <xdr:spPr>
        <a:xfrm>
          <a:off x="895428" y="620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70066</xdr:rowOff>
    </xdr:from>
    <xdr:to>
      <xdr:col>24</xdr:col>
      <xdr:colOff>63500</xdr:colOff>
      <xdr:row>58</xdr:row>
      <xdr:rowOff>83377</xdr:rowOff>
    </xdr:to>
    <xdr:cxnSp macro="">
      <xdr:nvCxnSpPr>
        <xdr:cNvPr id="118" name="直線コネクタ 117"/>
        <xdr:cNvCxnSpPr/>
      </xdr:nvCxnSpPr>
      <xdr:spPr>
        <a:xfrm flipV="1">
          <a:off x="3797300" y="10014166"/>
          <a:ext cx="838200" cy="1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83377</xdr:rowOff>
    </xdr:from>
    <xdr:to>
      <xdr:col>19</xdr:col>
      <xdr:colOff>177800</xdr:colOff>
      <xdr:row>58</xdr:row>
      <xdr:rowOff>86501</xdr:rowOff>
    </xdr:to>
    <xdr:cxnSp macro="">
      <xdr:nvCxnSpPr>
        <xdr:cNvPr id="121" name="直線コネクタ 120"/>
        <xdr:cNvCxnSpPr/>
      </xdr:nvCxnSpPr>
      <xdr:spPr>
        <a:xfrm flipV="1">
          <a:off x="2908300" y="10027477"/>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138147</xdr:rowOff>
    </xdr:from>
    <xdr:to>
      <xdr:col>15</xdr:col>
      <xdr:colOff>50800</xdr:colOff>
      <xdr:row>58</xdr:row>
      <xdr:rowOff>86501</xdr:rowOff>
    </xdr:to>
    <xdr:cxnSp macro="">
      <xdr:nvCxnSpPr>
        <xdr:cNvPr id="124" name="直線コネクタ 123"/>
        <xdr:cNvCxnSpPr/>
      </xdr:nvCxnSpPr>
      <xdr:spPr>
        <a:xfrm>
          <a:off x="2019300" y="9910797"/>
          <a:ext cx="889000" cy="11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138147</xdr:rowOff>
    </xdr:from>
    <xdr:to>
      <xdr:col>10</xdr:col>
      <xdr:colOff>114300</xdr:colOff>
      <xdr:row>58</xdr:row>
      <xdr:rowOff>109583</xdr:rowOff>
    </xdr:to>
    <xdr:cxnSp macro="">
      <xdr:nvCxnSpPr>
        <xdr:cNvPr id="127" name="直線コネクタ 126"/>
        <xdr:cNvCxnSpPr/>
      </xdr:nvCxnSpPr>
      <xdr:spPr>
        <a:xfrm flipV="1">
          <a:off x="1130300" y="9910797"/>
          <a:ext cx="889000" cy="14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19266</xdr:rowOff>
    </xdr:from>
    <xdr:to>
      <xdr:col>24</xdr:col>
      <xdr:colOff>114300</xdr:colOff>
      <xdr:row>58</xdr:row>
      <xdr:rowOff>120866</xdr:rowOff>
    </xdr:to>
    <xdr:sp macro="" textlink="">
      <xdr:nvSpPr>
        <xdr:cNvPr id="137" name="楕円 136"/>
        <xdr:cNvSpPr/>
      </xdr:nvSpPr>
      <xdr:spPr>
        <a:xfrm>
          <a:off x="4584700" y="996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143492</xdr:rowOff>
    </xdr:from>
    <xdr:ext cx="599010" cy="259045"/>
    <xdr:sp macro="" textlink="">
      <xdr:nvSpPr>
        <xdr:cNvPr id="138" name="総務費該当値テキスト"/>
        <xdr:cNvSpPr txBox="1"/>
      </xdr:nvSpPr>
      <xdr:spPr>
        <a:xfrm>
          <a:off x="4686300" y="991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32577</xdr:rowOff>
    </xdr:from>
    <xdr:to>
      <xdr:col>20</xdr:col>
      <xdr:colOff>38100</xdr:colOff>
      <xdr:row>58</xdr:row>
      <xdr:rowOff>134177</xdr:rowOff>
    </xdr:to>
    <xdr:sp macro="" textlink="">
      <xdr:nvSpPr>
        <xdr:cNvPr id="139" name="楕円 138"/>
        <xdr:cNvSpPr/>
      </xdr:nvSpPr>
      <xdr:spPr>
        <a:xfrm>
          <a:off x="3746500" y="997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125304</xdr:rowOff>
    </xdr:from>
    <xdr:ext cx="599010" cy="259045"/>
    <xdr:sp macro="" textlink="">
      <xdr:nvSpPr>
        <xdr:cNvPr id="140" name="テキスト ボックス 139"/>
        <xdr:cNvSpPr txBox="1"/>
      </xdr:nvSpPr>
      <xdr:spPr>
        <a:xfrm>
          <a:off x="3497795" y="1006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35701</xdr:rowOff>
    </xdr:from>
    <xdr:to>
      <xdr:col>15</xdr:col>
      <xdr:colOff>101600</xdr:colOff>
      <xdr:row>58</xdr:row>
      <xdr:rowOff>137301</xdr:rowOff>
    </xdr:to>
    <xdr:sp macro="" textlink="">
      <xdr:nvSpPr>
        <xdr:cNvPr id="141" name="楕円 140"/>
        <xdr:cNvSpPr/>
      </xdr:nvSpPr>
      <xdr:spPr>
        <a:xfrm>
          <a:off x="2857500" y="997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128428</xdr:rowOff>
    </xdr:from>
    <xdr:ext cx="599010" cy="259045"/>
    <xdr:sp macro="" textlink="">
      <xdr:nvSpPr>
        <xdr:cNvPr id="142" name="テキスト ボックス 141"/>
        <xdr:cNvSpPr txBox="1"/>
      </xdr:nvSpPr>
      <xdr:spPr>
        <a:xfrm>
          <a:off x="2608795" y="10072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87347</xdr:rowOff>
    </xdr:from>
    <xdr:to>
      <xdr:col>10</xdr:col>
      <xdr:colOff>165100</xdr:colOff>
      <xdr:row>58</xdr:row>
      <xdr:rowOff>17497</xdr:rowOff>
    </xdr:to>
    <xdr:sp macro="" textlink="">
      <xdr:nvSpPr>
        <xdr:cNvPr id="143" name="楕円 142"/>
        <xdr:cNvSpPr/>
      </xdr:nvSpPr>
      <xdr:spPr>
        <a:xfrm>
          <a:off x="1968500" y="985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8624</xdr:rowOff>
    </xdr:from>
    <xdr:ext cx="599010" cy="259045"/>
    <xdr:sp macro="" textlink="">
      <xdr:nvSpPr>
        <xdr:cNvPr id="144" name="テキスト ボックス 143"/>
        <xdr:cNvSpPr txBox="1"/>
      </xdr:nvSpPr>
      <xdr:spPr>
        <a:xfrm>
          <a:off x="1719795" y="9952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58783</xdr:rowOff>
    </xdr:from>
    <xdr:to>
      <xdr:col>6</xdr:col>
      <xdr:colOff>38100</xdr:colOff>
      <xdr:row>58</xdr:row>
      <xdr:rowOff>160383</xdr:rowOff>
    </xdr:to>
    <xdr:sp macro="" textlink="">
      <xdr:nvSpPr>
        <xdr:cNvPr id="145" name="楕円 144"/>
        <xdr:cNvSpPr/>
      </xdr:nvSpPr>
      <xdr:spPr>
        <a:xfrm>
          <a:off x="1079500" y="1000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151510</xdr:rowOff>
    </xdr:from>
    <xdr:ext cx="534377" cy="259045"/>
    <xdr:sp macro="" textlink="">
      <xdr:nvSpPr>
        <xdr:cNvPr id="146" name="テキスト ボックス 145"/>
        <xdr:cNvSpPr txBox="1"/>
      </xdr:nvSpPr>
      <xdr:spPr>
        <a:xfrm>
          <a:off x="863111" y="1009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154834</xdr:rowOff>
    </xdr:from>
    <xdr:to>
      <xdr:col>24</xdr:col>
      <xdr:colOff>63500</xdr:colOff>
      <xdr:row>76</xdr:row>
      <xdr:rowOff>34782</xdr:rowOff>
    </xdr:to>
    <xdr:cxnSp macro="">
      <xdr:nvCxnSpPr>
        <xdr:cNvPr id="174" name="直線コネクタ 173"/>
        <xdr:cNvCxnSpPr/>
      </xdr:nvCxnSpPr>
      <xdr:spPr>
        <a:xfrm flipV="1">
          <a:off x="3797300" y="13013584"/>
          <a:ext cx="838200" cy="5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22099</xdr:rowOff>
    </xdr:from>
    <xdr:to>
      <xdr:col>19</xdr:col>
      <xdr:colOff>177800</xdr:colOff>
      <xdr:row>76</xdr:row>
      <xdr:rowOff>34782</xdr:rowOff>
    </xdr:to>
    <xdr:cxnSp macro="">
      <xdr:nvCxnSpPr>
        <xdr:cNvPr id="177" name="直線コネクタ 176"/>
        <xdr:cNvCxnSpPr/>
      </xdr:nvCxnSpPr>
      <xdr:spPr>
        <a:xfrm>
          <a:off x="2908300" y="13052299"/>
          <a:ext cx="889000" cy="1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22099</xdr:rowOff>
    </xdr:from>
    <xdr:to>
      <xdr:col>15</xdr:col>
      <xdr:colOff>50800</xdr:colOff>
      <xdr:row>76</xdr:row>
      <xdr:rowOff>29862</xdr:rowOff>
    </xdr:to>
    <xdr:cxnSp macro="">
      <xdr:nvCxnSpPr>
        <xdr:cNvPr id="180" name="直線コネクタ 179"/>
        <xdr:cNvCxnSpPr/>
      </xdr:nvCxnSpPr>
      <xdr:spPr>
        <a:xfrm flipV="1">
          <a:off x="2019300" y="13052299"/>
          <a:ext cx="889000" cy="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29862</xdr:rowOff>
    </xdr:from>
    <xdr:to>
      <xdr:col>10</xdr:col>
      <xdr:colOff>114300</xdr:colOff>
      <xdr:row>76</xdr:row>
      <xdr:rowOff>157581</xdr:rowOff>
    </xdr:to>
    <xdr:cxnSp macro="">
      <xdr:nvCxnSpPr>
        <xdr:cNvPr id="183" name="直線コネクタ 182"/>
        <xdr:cNvCxnSpPr/>
      </xdr:nvCxnSpPr>
      <xdr:spPr>
        <a:xfrm flipV="1">
          <a:off x="1130300" y="13060062"/>
          <a:ext cx="889000" cy="12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104033</xdr:rowOff>
    </xdr:from>
    <xdr:to>
      <xdr:col>24</xdr:col>
      <xdr:colOff>114300</xdr:colOff>
      <xdr:row>76</xdr:row>
      <xdr:rowOff>34184</xdr:rowOff>
    </xdr:to>
    <xdr:sp macro="" textlink="">
      <xdr:nvSpPr>
        <xdr:cNvPr id="193" name="楕円 192"/>
        <xdr:cNvSpPr/>
      </xdr:nvSpPr>
      <xdr:spPr>
        <a:xfrm>
          <a:off x="4584700" y="129627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82460</xdr:rowOff>
    </xdr:from>
    <xdr:ext cx="599010" cy="259045"/>
    <xdr:sp macro="" textlink="">
      <xdr:nvSpPr>
        <xdr:cNvPr id="194" name="民生費該当値テキスト"/>
        <xdr:cNvSpPr txBox="1"/>
      </xdr:nvSpPr>
      <xdr:spPr>
        <a:xfrm>
          <a:off x="4686300" y="1294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155432</xdr:rowOff>
    </xdr:from>
    <xdr:to>
      <xdr:col>20</xdr:col>
      <xdr:colOff>38100</xdr:colOff>
      <xdr:row>76</xdr:row>
      <xdr:rowOff>85582</xdr:rowOff>
    </xdr:to>
    <xdr:sp macro="" textlink="">
      <xdr:nvSpPr>
        <xdr:cNvPr id="195" name="楕円 194"/>
        <xdr:cNvSpPr/>
      </xdr:nvSpPr>
      <xdr:spPr>
        <a:xfrm>
          <a:off x="3746500" y="1301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76709</xdr:rowOff>
    </xdr:from>
    <xdr:ext cx="599010" cy="259045"/>
    <xdr:sp macro="" textlink="">
      <xdr:nvSpPr>
        <xdr:cNvPr id="196" name="テキスト ボックス 195"/>
        <xdr:cNvSpPr txBox="1"/>
      </xdr:nvSpPr>
      <xdr:spPr>
        <a:xfrm>
          <a:off x="3497795" y="13106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142749</xdr:rowOff>
    </xdr:from>
    <xdr:to>
      <xdr:col>15</xdr:col>
      <xdr:colOff>101600</xdr:colOff>
      <xdr:row>76</xdr:row>
      <xdr:rowOff>72898</xdr:rowOff>
    </xdr:to>
    <xdr:sp macro="" textlink="">
      <xdr:nvSpPr>
        <xdr:cNvPr id="197" name="楕円 196"/>
        <xdr:cNvSpPr/>
      </xdr:nvSpPr>
      <xdr:spPr>
        <a:xfrm>
          <a:off x="2857500" y="130014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64026</xdr:rowOff>
    </xdr:from>
    <xdr:ext cx="599010" cy="259045"/>
    <xdr:sp macro="" textlink="">
      <xdr:nvSpPr>
        <xdr:cNvPr id="198" name="テキスト ボックス 197"/>
        <xdr:cNvSpPr txBox="1"/>
      </xdr:nvSpPr>
      <xdr:spPr>
        <a:xfrm>
          <a:off x="2608795" y="13094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150512</xdr:rowOff>
    </xdr:from>
    <xdr:to>
      <xdr:col>10</xdr:col>
      <xdr:colOff>165100</xdr:colOff>
      <xdr:row>76</xdr:row>
      <xdr:rowOff>80662</xdr:rowOff>
    </xdr:to>
    <xdr:sp macro="" textlink="">
      <xdr:nvSpPr>
        <xdr:cNvPr id="199" name="楕円 198"/>
        <xdr:cNvSpPr/>
      </xdr:nvSpPr>
      <xdr:spPr>
        <a:xfrm>
          <a:off x="1968500" y="1300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97190</xdr:rowOff>
    </xdr:from>
    <xdr:ext cx="599010" cy="259045"/>
    <xdr:sp macro="" textlink="">
      <xdr:nvSpPr>
        <xdr:cNvPr id="200" name="テキスト ボックス 199"/>
        <xdr:cNvSpPr txBox="1"/>
      </xdr:nvSpPr>
      <xdr:spPr>
        <a:xfrm>
          <a:off x="1719795" y="1278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106781</xdr:rowOff>
    </xdr:from>
    <xdr:to>
      <xdr:col>6</xdr:col>
      <xdr:colOff>38100</xdr:colOff>
      <xdr:row>77</xdr:row>
      <xdr:rowOff>36931</xdr:rowOff>
    </xdr:to>
    <xdr:sp macro="" textlink="">
      <xdr:nvSpPr>
        <xdr:cNvPr id="201" name="楕円 200"/>
        <xdr:cNvSpPr/>
      </xdr:nvSpPr>
      <xdr:spPr>
        <a:xfrm>
          <a:off x="1079500" y="1313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28058</xdr:rowOff>
    </xdr:from>
    <xdr:ext cx="599010" cy="259045"/>
    <xdr:sp macro="" textlink="">
      <xdr:nvSpPr>
        <xdr:cNvPr id="202" name="テキスト ボックス 201"/>
        <xdr:cNvSpPr txBox="1"/>
      </xdr:nvSpPr>
      <xdr:spPr>
        <a:xfrm>
          <a:off x="830795" y="132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60334</xdr:rowOff>
    </xdr:from>
    <xdr:to>
      <xdr:col>24</xdr:col>
      <xdr:colOff>63500</xdr:colOff>
      <xdr:row>96</xdr:row>
      <xdr:rowOff>74275</xdr:rowOff>
    </xdr:to>
    <xdr:cxnSp macro="">
      <xdr:nvCxnSpPr>
        <xdr:cNvPr id="229" name="直線コネクタ 228"/>
        <xdr:cNvCxnSpPr/>
      </xdr:nvCxnSpPr>
      <xdr:spPr>
        <a:xfrm>
          <a:off x="3797300" y="16519534"/>
          <a:ext cx="838200" cy="1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60334</xdr:rowOff>
    </xdr:from>
    <xdr:to>
      <xdr:col>19</xdr:col>
      <xdr:colOff>177800</xdr:colOff>
      <xdr:row>96</xdr:row>
      <xdr:rowOff>122774</xdr:rowOff>
    </xdr:to>
    <xdr:cxnSp macro="">
      <xdr:nvCxnSpPr>
        <xdr:cNvPr id="232" name="直線コネクタ 231"/>
        <xdr:cNvCxnSpPr/>
      </xdr:nvCxnSpPr>
      <xdr:spPr>
        <a:xfrm flipV="1">
          <a:off x="2908300" y="16519534"/>
          <a:ext cx="889000" cy="6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122774</xdr:rowOff>
    </xdr:from>
    <xdr:to>
      <xdr:col>15</xdr:col>
      <xdr:colOff>50800</xdr:colOff>
      <xdr:row>97</xdr:row>
      <xdr:rowOff>33117</xdr:rowOff>
    </xdr:to>
    <xdr:cxnSp macro="">
      <xdr:nvCxnSpPr>
        <xdr:cNvPr id="235" name="直線コネクタ 234"/>
        <xdr:cNvCxnSpPr/>
      </xdr:nvCxnSpPr>
      <xdr:spPr>
        <a:xfrm flipV="1">
          <a:off x="2019300" y="16581974"/>
          <a:ext cx="889000" cy="8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33117</xdr:rowOff>
    </xdr:from>
    <xdr:to>
      <xdr:col>10</xdr:col>
      <xdr:colOff>114300</xdr:colOff>
      <xdr:row>97</xdr:row>
      <xdr:rowOff>60234</xdr:rowOff>
    </xdr:to>
    <xdr:cxnSp macro="">
      <xdr:nvCxnSpPr>
        <xdr:cNvPr id="238" name="直線コネクタ 237"/>
        <xdr:cNvCxnSpPr/>
      </xdr:nvCxnSpPr>
      <xdr:spPr>
        <a:xfrm flipV="1">
          <a:off x="1130300" y="16663767"/>
          <a:ext cx="889000" cy="2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23475</xdr:rowOff>
    </xdr:from>
    <xdr:to>
      <xdr:col>24</xdr:col>
      <xdr:colOff>114300</xdr:colOff>
      <xdr:row>96</xdr:row>
      <xdr:rowOff>125075</xdr:rowOff>
    </xdr:to>
    <xdr:sp macro="" textlink="">
      <xdr:nvSpPr>
        <xdr:cNvPr id="248" name="楕円 247"/>
        <xdr:cNvSpPr/>
      </xdr:nvSpPr>
      <xdr:spPr>
        <a:xfrm>
          <a:off x="4584700" y="1648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46352</xdr:rowOff>
    </xdr:from>
    <xdr:ext cx="534377" cy="259045"/>
    <xdr:sp macro="" textlink="">
      <xdr:nvSpPr>
        <xdr:cNvPr id="249" name="衛生費該当値テキスト"/>
        <xdr:cNvSpPr txBox="1"/>
      </xdr:nvSpPr>
      <xdr:spPr>
        <a:xfrm>
          <a:off x="4686300" y="1633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9534</xdr:rowOff>
    </xdr:from>
    <xdr:to>
      <xdr:col>20</xdr:col>
      <xdr:colOff>38100</xdr:colOff>
      <xdr:row>96</xdr:row>
      <xdr:rowOff>111134</xdr:rowOff>
    </xdr:to>
    <xdr:sp macro="" textlink="">
      <xdr:nvSpPr>
        <xdr:cNvPr id="250" name="楕円 249"/>
        <xdr:cNvSpPr/>
      </xdr:nvSpPr>
      <xdr:spPr>
        <a:xfrm>
          <a:off x="3746500" y="1646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127661</xdr:rowOff>
    </xdr:from>
    <xdr:ext cx="534377" cy="259045"/>
    <xdr:sp macro="" textlink="">
      <xdr:nvSpPr>
        <xdr:cNvPr id="251" name="テキスト ボックス 250"/>
        <xdr:cNvSpPr txBox="1"/>
      </xdr:nvSpPr>
      <xdr:spPr>
        <a:xfrm>
          <a:off x="3530111" y="1624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71974</xdr:rowOff>
    </xdr:from>
    <xdr:to>
      <xdr:col>15</xdr:col>
      <xdr:colOff>101600</xdr:colOff>
      <xdr:row>97</xdr:row>
      <xdr:rowOff>2124</xdr:rowOff>
    </xdr:to>
    <xdr:sp macro="" textlink="">
      <xdr:nvSpPr>
        <xdr:cNvPr id="252" name="楕円 251"/>
        <xdr:cNvSpPr/>
      </xdr:nvSpPr>
      <xdr:spPr>
        <a:xfrm>
          <a:off x="2857500" y="1653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18651</xdr:rowOff>
    </xdr:from>
    <xdr:ext cx="534377" cy="259045"/>
    <xdr:sp macro="" textlink="">
      <xdr:nvSpPr>
        <xdr:cNvPr id="253" name="テキスト ボックス 252"/>
        <xdr:cNvSpPr txBox="1"/>
      </xdr:nvSpPr>
      <xdr:spPr>
        <a:xfrm>
          <a:off x="2641111" y="1630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153767</xdr:rowOff>
    </xdr:from>
    <xdr:to>
      <xdr:col>10</xdr:col>
      <xdr:colOff>165100</xdr:colOff>
      <xdr:row>97</xdr:row>
      <xdr:rowOff>83917</xdr:rowOff>
    </xdr:to>
    <xdr:sp macro="" textlink="">
      <xdr:nvSpPr>
        <xdr:cNvPr id="254" name="楕円 253"/>
        <xdr:cNvSpPr/>
      </xdr:nvSpPr>
      <xdr:spPr>
        <a:xfrm>
          <a:off x="1968500" y="1661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100444</xdr:rowOff>
    </xdr:from>
    <xdr:ext cx="534377" cy="259045"/>
    <xdr:sp macro="" textlink="">
      <xdr:nvSpPr>
        <xdr:cNvPr id="255" name="テキスト ボックス 254"/>
        <xdr:cNvSpPr txBox="1"/>
      </xdr:nvSpPr>
      <xdr:spPr>
        <a:xfrm>
          <a:off x="1752111" y="1638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9434</xdr:rowOff>
    </xdr:from>
    <xdr:to>
      <xdr:col>6</xdr:col>
      <xdr:colOff>38100</xdr:colOff>
      <xdr:row>97</xdr:row>
      <xdr:rowOff>111034</xdr:rowOff>
    </xdr:to>
    <xdr:sp macro="" textlink="">
      <xdr:nvSpPr>
        <xdr:cNvPr id="256" name="楕円 255"/>
        <xdr:cNvSpPr/>
      </xdr:nvSpPr>
      <xdr:spPr>
        <a:xfrm>
          <a:off x="1079500" y="1664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102161</xdr:rowOff>
    </xdr:from>
    <xdr:ext cx="534377" cy="259045"/>
    <xdr:sp macro="" textlink="">
      <xdr:nvSpPr>
        <xdr:cNvPr id="257" name="テキスト ボックス 256"/>
        <xdr:cNvSpPr txBox="1"/>
      </xdr:nvSpPr>
      <xdr:spPr>
        <a:xfrm>
          <a:off x="863111" y="1673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7765</xdr:rowOff>
    </xdr:from>
    <xdr:to>
      <xdr:col>41</xdr:col>
      <xdr:colOff>50800</xdr:colOff>
      <xdr:row>39</xdr:row>
      <xdr:rowOff>98878</xdr:rowOff>
    </xdr:to>
    <xdr:cxnSp macro="">
      <xdr:nvCxnSpPr>
        <xdr:cNvPr id="297" name="直線コネクタ 296"/>
        <xdr:cNvCxnSpPr/>
      </xdr:nvCxnSpPr>
      <xdr:spPr>
        <a:xfrm>
          <a:off x="6972300" y="6694315"/>
          <a:ext cx="889000" cy="9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128415</xdr:rowOff>
    </xdr:from>
    <xdr:to>
      <xdr:col>36</xdr:col>
      <xdr:colOff>165100</xdr:colOff>
      <xdr:row>39</xdr:row>
      <xdr:rowOff>58565</xdr:rowOff>
    </xdr:to>
    <xdr:sp macro="" textlink="">
      <xdr:nvSpPr>
        <xdr:cNvPr id="315" name="楕円 314"/>
        <xdr:cNvSpPr/>
      </xdr:nvSpPr>
      <xdr:spPr>
        <a:xfrm>
          <a:off x="6921500" y="664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49692</xdr:rowOff>
    </xdr:from>
    <xdr:ext cx="378565" cy="259045"/>
    <xdr:sp macro="" textlink="">
      <xdr:nvSpPr>
        <xdr:cNvPr id="316" name="テキスト ボックス 315"/>
        <xdr:cNvSpPr txBox="1"/>
      </xdr:nvSpPr>
      <xdr:spPr>
        <a:xfrm>
          <a:off x="6783017" y="6736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130358</xdr:rowOff>
    </xdr:from>
    <xdr:to>
      <xdr:col>55</xdr:col>
      <xdr:colOff>0</xdr:colOff>
      <xdr:row>58</xdr:row>
      <xdr:rowOff>40115</xdr:rowOff>
    </xdr:to>
    <xdr:cxnSp macro="">
      <xdr:nvCxnSpPr>
        <xdr:cNvPr id="345" name="直線コネクタ 344"/>
        <xdr:cNvCxnSpPr/>
      </xdr:nvCxnSpPr>
      <xdr:spPr>
        <a:xfrm flipV="1">
          <a:off x="9639300" y="9903008"/>
          <a:ext cx="838200" cy="8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40115</xdr:rowOff>
    </xdr:from>
    <xdr:to>
      <xdr:col>50</xdr:col>
      <xdr:colOff>114300</xdr:colOff>
      <xdr:row>58</xdr:row>
      <xdr:rowOff>69215</xdr:rowOff>
    </xdr:to>
    <xdr:cxnSp macro="">
      <xdr:nvCxnSpPr>
        <xdr:cNvPr id="348" name="直線コネクタ 347"/>
        <xdr:cNvCxnSpPr/>
      </xdr:nvCxnSpPr>
      <xdr:spPr>
        <a:xfrm flipV="1">
          <a:off x="8750300" y="9984215"/>
          <a:ext cx="889000" cy="2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28456</xdr:rowOff>
    </xdr:from>
    <xdr:to>
      <xdr:col>45</xdr:col>
      <xdr:colOff>177800</xdr:colOff>
      <xdr:row>58</xdr:row>
      <xdr:rowOff>69215</xdr:rowOff>
    </xdr:to>
    <xdr:cxnSp macro="">
      <xdr:nvCxnSpPr>
        <xdr:cNvPr id="351" name="直線コネクタ 350"/>
        <xdr:cNvCxnSpPr/>
      </xdr:nvCxnSpPr>
      <xdr:spPr>
        <a:xfrm>
          <a:off x="7861300" y="9972556"/>
          <a:ext cx="889000" cy="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28456</xdr:rowOff>
    </xdr:from>
    <xdr:to>
      <xdr:col>41</xdr:col>
      <xdr:colOff>50800</xdr:colOff>
      <xdr:row>58</xdr:row>
      <xdr:rowOff>81628</xdr:rowOff>
    </xdr:to>
    <xdr:cxnSp macro="">
      <xdr:nvCxnSpPr>
        <xdr:cNvPr id="354" name="直線コネクタ 353"/>
        <xdr:cNvCxnSpPr/>
      </xdr:nvCxnSpPr>
      <xdr:spPr>
        <a:xfrm flipV="1">
          <a:off x="6972300" y="9972556"/>
          <a:ext cx="889000" cy="5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79558</xdr:rowOff>
    </xdr:from>
    <xdr:to>
      <xdr:col>55</xdr:col>
      <xdr:colOff>50800</xdr:colOff>
      <xdr:row>58</xdr:row>
      <xdr:rowOff>9708</xdr:rowOff>
    </xdr:to>
    <xdr:sp macro="" textlink="">
      <xdr:nvSpPr>
        <xdr:cNvPr id="364" name="楕円 363"/>
        <xdr:cNvSpPr/>
      </xdr:nvSpPr>
      <xdr:spPr>
        <a:xfrm>
          <a:off x="10426700" y="985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57985</xdr:rowOff>
    </xdr:from>
    <xdr:ext cx="534377" cy="259045"/>
    <xdr:sp macro="" textlink="">
      <xdr:nvSpPr>
        <xdr:cNvPr id="365" name="農林水産業費該当値テキスト"/>
        <xdr:cNvSpPr txBox="1"/>
      </xdr:nvSpPr>
      <xdr:spPr>
        <a:xfrm>
          <a:off x="10528300" y="983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160765</xdr:rowOff>
    </xdr:from>
    <xdr:to>
      <xdr:col>50</xdr:col>
      <xdr:colOff>165100</xdr:colOff>
      <xdr:row>58</xdr:row>
      <xdr:rowOff>90915</xdr:rowOff>
    </xdr:to>
    <xdr:sp macro="" textlink="">
      <xdr:nvSpPr>
        <xdr:cNvPr id="366" name="楕円 365"/>
        <xdr:cNvSpPr/>
      </xdr:nvSpPr>
      <xdr:spPr>
        <a:xfrm>
          <a:off x="9588500" y="99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82042</xdr:rowOff>
    </xdr:from>
    <xdr:ext cx="534377" cy="259045"/>
    <xdr:sp macro="" textlink="">
      <xdr:nvSpPr>
        <xdr:cNvPr id="367" name="テキスト ボックス 366"/>
        <xdr:cNvSpPr txBox="1"/>
      </xdr:nvSpPr>
      <xdr:spPr>
        <a:xfrm>
          <a:off x="9372111" y="1002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18415</xdr:rowOff>
    </xdr:from>
    <xdr:to>
      <xdr:col>46</xdr:col>
      <xdr:colOff>38100</xdr:colOff>
      <xdr:row>58</xdr:row>
      <xdr:rowOff>120015</xdr:rowOff>
    </xdr:to>
    <xdr:sp macro="" textlink="">
      <xdr:nvSpPr>
        <xdr:cNvPr id="368" name="楕円 367"/>
        <xdr:cNvSpPr/>
      </xdr:nvSpPr>
      <xdr:spPr>
        <a:xfrm>
          <a:off x="8699500" y="996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111142</xdr:rowOff>
    </xdr:from>
    <xdr:ext cx="534377" cy="259045"/>
    <xdr:sp macro="" textlink="">
      <xdr:nvSpPr>
        <xdr:cNvPr id="369" name="テキスト ボックス 368"/>
        <xdr:cNvSpPr txBox="1"/>
      </xdr:nvSpPr>
      <xdr:spPr>
        <a:xfrm>
          <a:off x="8483111" y="1005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149106</xdr:rowOff>
    </xdr:from>
    <xdr:to>
      <xdr:col>41</xdr:col>
      <xdr:colOff>101600</xdr:colOff>
      <xdr:row>58</xdr:row>
      <xdr:rowOff>79256</xdr:rowOff>
    </xdr:to>
    <xdr:sp macro="" textlink="">
      <xdr:nvSpPr>
        <xdr:cNvPr id="370" name="楕円 369"/>
        <xdr:cNvSpPr/>
      </xdr:nvSpPr>
      <xdr:spPr>
        <a:xfrm>
          <a:off x="7810500" y="992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70383</xdr:rowOff>
    </xdr:from>
    <xdr:ext cx="534377" cy="259045"/>
    <xdr:sp macro="" textlink="">
      <xdr:nvSpPr>
        <xdr:cNvPr id="371" name="テキスト ボックス 370"/>
        <xdr:cNvSpPr txBox="1"/>
      </xdr:nvSpPr>
      <xdr:spPr>
        <a:xfrm>
          <a:off x="7594111" y="1001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30828</xdr:rowOff>
    </xdr:from>
    <xdr:to>
      <xdr:col>36</xdr:col>
      <xdr:colOff>165100</xdr:colOff>
      <xdr:row>58</xdr:row>
      <xdr:rowOff>132428</xdr:rowOff>
    </xdr:to>
    <xdr:sp macro="" textlink="">
      <xdr:nvSpPr>
        <xdr:cNvPr id="372" name="楕円 371"/>
        <xdr:cNvSpPr/>
      </xdr:nvSpPr>
      <xdr:spPr>
        <a:xfrm>
          <a:off x="6921500" y="997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123555</xdr:rowOff>
    </xdr:from>
    <xdr:ext cx="534377" cy="259045"/>
    <xdr:sp macro="" textlink="">
      <xdr:nvSpPr>
        <xdr:cNvPr id="373" name="テキスト ボックス 372"/>
        <xdr:cNvSpPr txBox="1"/>
      </xdr:nvSpPr>
      <xdr:spPr>
        <a:xfrm>
          <a:off x="6705111" y="1006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161669</xdr:rowOff>
    </xdr:from>
    <xdr:to>
      <xdr:col>55</xdr:col>
      <xdr:colOff>0</xdr:colOff>
      <xdr:row>78</xdr:row>
      <xdr:rowOff>583</xdr:rowOff>
    </xdr:to>
    <xdr:cxnSp macro="">
      <xdr:nvCxnSpPr>
        <xdr:cNvPr id="400" name="直線コネクタ 399"/>
        <xdr:cNvCxnSpPr/>
      </xdr:nvCxnSpPr>
      <xdr:spPr>
        <a:xfrm>
          <a:off x="9639300" y="13363319"/>
          <a:ext cx="838200" cy="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161669</xdr:rowOff>
    </xdr:from>
    <xdr:to>
      <xdr:col>50</xdr:col>
      <xdr:colOff>114300</xdr:colOff>
      <xdr:row>78</xdr:row>
      <xdr:rowOff>29387</xdr:rowOff>
    </xdr:to>
    <xdr:cxnSp macro="">
      <xdr:nvCxnSpPr>
        <xdr:cNvPr id="403" name="直線コネクタ 402"/>
        <xdr:cNvCxnSpPr/>
      </xdr:nvCxnSpPr>
      <xdr:spPr>
        <a:xfrm flipV="1">
          <a:off x="8750300" y="13363319"/>
          <a:ext cx="889000" cy="3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15154</xdr:rowOff>
    </xdr:from>
    <xdr:to>
      <xdr:col>45</xdr:col>
      <xdr:colOff>177800</xdr:colOff>
      <xdr:row>78</xdr:row>
      <xdr:rowOff>29387</xdr:rowOff>
    </xdr:to>
    <xdr:cxnSp macro="">
      <xdr:nvCxnSpPr>
        <xdr:cNvPr id="406" name="直線コネクタ 405"/>
        <xdr:cNvCxnSpPr/>
      </xdr:nvCxnSpPr>
      <xdr:spPr>
        <a:xfrm>
          <a:off x="7861300" y="13388254"/>
          <a:ext cx="889000" cy="1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15154</xdr:rowOff>
    </xdr:from>
    <xdr:to>
      <xdr:col>41</xdr:col>
      <xdr:colOff>50800</xdr:colOff>
      <xdr:row>78</xdr:row>
      <xdr:rowOff>49436</xdr:rowOff>
    </xdr:to>
    <xdr:cxnSp macro="">
      <xdr:nvCxnSpPr>
        <xdr:cNvPr id="409" name="直線コネクタ 408"/>
        <xdr:cNvCxnSpPr/>
      </xdr:nvCxnSpPr>
      <xdr:spPr>
        <a:xfrm flipV="1">
          <a:off x="6972300" y="13388254"/>
          <a:ext cx="889000" cy="3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121233</xdr:rowOff>
    </xdr:from>
    <xdr:to>
      <xdr:col>55</xdr:col>
      <xdr:colOff>50800</xdr:colOff>
      <xdr:row>78</xdr:row>
      <xdr:rowOff>51383</xdr:rowOff>
    </xdr:to>
    <xdr:sp macro="" textlink="">
      <xdr:nvSpPr>
        <xdr:cNvPr id="419" name="楕円 418"/>
        <xdr:cNvSpPr/>
      </xdr:nvSpPr>
      <xdr:spPr>
        <a:xfrm>
          <a:off x="10426700" y="1332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80610</xdr:rowOff>
    </xdr:from>
    <xdr:ext cx="534377" cy="259045"/>
    <xdr:sp macro="" textlink="">
      <xdr:nvSpPr>
        <xdr:cNvPr id="420" name="商工費該当値テキスト"/>
        <xdr:cNvSpPr txBox="1"/>
      </xdr:nvSpPr>
      <xdr:spPr>
        <a:xfrm>
          <a:off x="10528300" y="1311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110869</xdr:rowOff>
    </xdr:from>
    <xdr:to>
      <xdr:col>50</xdr:col>
      <xdr:colOff>165100</xdr:colOff>
      <xdr:row>78</xdr:row>
      <xdr:rowOff>41019</xdr:rowOff>
    </xdr:to>
    <xdr:sp macro="" textlink="">
      <xdr:nvSpPr>
        <xdr:cNvPr id="421" name="楕円 420"/>
        <xdr:cNvSpPr/>
      </xdr:nvSpPr>
      <xdr:spPr>
        <a:xfrm>
          <a:off x="9588500" y="1331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57546</xdr:rowOff>
    </xdr:from>
    <xdr:ext cx="534377" cy="259045"/>
    <xdr:sp macro="" textlink="">
      <xdr:nvSpPr>
        <xdr:cNvPr id="422" name="テキスト ボックス 421"/>
        <xdr:cNvSpPr txBox="1"/>
      </xdr:nvSpPr>
      <xdr:spPr>
        <a:xfrm>
          <a:off x="9372111" y="1308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150037</xdr:rowOff>
    </xdr:from>
    <xdr:to>
      <xdr:col>46</xdr:col>
      <xdr:colOff>38100</xdr:colOff>
      <xdr:row>78</xdr:row>
      <xdr:rowOff>80187</xdr:rowOff>
    </xdr:to>
    <xdr:sp macro="" textlink="">
      <xdr:nvSpPr>
        <xdr:cNvPr id="423" name="楕円 422"/>
        <xdr:cNvSpPr/>
      </xdr:nvSpPr>
      <xdr:spPr>
        <a:xfrm>
          <a:off x="8699500" y="133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71314</xdr:rowOff>
    </xdr:from>
    <xdr:ext cx="534377" cy="259045"/>
    <xdr:sp macro="" textlink="">
      <xdr:nvSpPr>
        <xdr:cNvPr id="424" name="テキスト ボックス 423"/>
        <xdr:cNvSpPr txBox="1"/>
      </xdr:nvSpPr>
      <xdr:spPr>
        <a:xfrm>
          <a:off x="8483111" y="1344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135804</xdr:rowOff>
    </xdr:from>
    <xdr:to>
      <xdr:col>41</xdr:col>
      <xdr:colOff>101600</xdr:colOff>
      <xdr:row>78</xdr:row>
      <xdr:rowOff>65954</xdr:rowOff>
    </xdr:to>
    <xdr:sp macro="" textlink="">
      <xdr:nvSpPr>
        <xdr:cNvPr id="425" name="楕円 424"/>
        <xdr:cNvSpPr/>
      </xdr:nvSpPr>
      <xdr:spPr>
        <a:xfrm>
          <a:off x="7810500" y="1333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57081</xdr:rowOff>
    </xdr:from>
    <xdr:ext cx="534377" cy="259045"/>
    <xdr:sp macro="" textlink="">
      <xdr:nvSpPr>
        <xdr:cNvPr id="426" name="テキスト ボックス 425"/>
        <xdr:cNvSpPr txBox="1"/>
      </xdr:nvSpPr>
      <xdr:spPr>
        <a:xfrm>
          <a:off x="7594111" y="1343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170086</xdr:rowOff>
    </xdr:from>
    <xdr:to>
      <xdr:col>36</xdr:col>
      <xdr:colOff>165100</xdr:colOff>
      <xdr:row>78</xdr:row>
      <xdr:rowOff>100236</xdr:rowOff>
    </xdr:to>
    <xdr:sp macro="" textlink="">
      <xdr:nvSpPr>
        <xdr:cNvPr id="427" name="楕円 426"/>
        <xdr:cNvSpPr/>
      </xdr:nvSpPr>
      <xdr:spPr>
        <a:xfrm>
          <a:off x="6921500" y="1337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91363</xdr:rowOff>
    </xdr:from>
    <xdr:ext cx="534377" cy="259045"/>
    <xdr:sp macro="" textlink="">
      <xdr:nvSpPr>
        <xdr:cNvPr id="428" name="テキスト ボックス 427"/>
        <xdr:cNvSpPr txBox="1"/>
      </xdr:nvSpPr>
      <xdr:spPr>
        <a:xfrm>
          <a:off x="6705111" y="1346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83762</xdr:rowOff>
    </xdr:from>
    <xdr:to>
      <xdr:col>55</xdr:col>
      <xdr:colOff>0</xdr:colOff>
      <xdr:row>97</xdr:row>
      <xdr:rowOff>35116</xdr:rowOff>
    </xdr:to>
    <xdr:cxnSp macro="">
      <xdr:nvCxnSpPr>
        <xdr:cNvPr id="457" name="直線コネクタ 456"/>
        <xdr:cNvCxnSpPr/>
      </xdr:nvCxnSpPr>
      <xdr:spPr>
        <a:xfrm flipV="1">
          <a:off x="9639300" y="16542962"/>
          <a:ext cx="838200" cy="12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9444</xdr:rowOff>
    </xdr:from>
    <xdr:to>
      <xdr:col>50</xdr:col>
      <xdr:colOff>114300</xdr:colOff>
      <xdr:row>97</xdr:row>
      <xdr:rowOff>35116</xdr:rowOff>
    </xdr:to>
    <xdr:cxnSp macro="">
      <xdr:nvCxnSpPr>
        <xdr:cNvPr id="460" name="直線コネクタ 459"/>
        <xdr:cNvCxnSpPr/>
      </xdr:nvCxnSpPr>
      <xdr:spPr>
        <a:xfrm>
          <a:off x="8750300" y="16640094"/>
          <a:ext cx="889000" cy="2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9444</xdr:rowOff>
    </xdr:from>
    <xdr:to>
      <xdr:col>45</xdr:col>
      <xdr:colOff>177800</xdr:colOff>
      <xdr:row>97</xdr:row>
      <xdr:rowOff>20645</xdr:rowOff>
    </xdr:to>
    <xdr:cxnSp macro="">
      <xdr:nvCxnSpPr>
        <xdr:cNvPr id="463" name="直線コネクタ 462"/>
        <xdr:cNvCxnSpPr/>
      </xdr:nvCxnSpPr>
      <xdr:spPr>
        <a:xfrm flipV="1">
          <a:off x="7861300" y="16640094"/>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156693</xdr:rowOff>
    </xdr:from>
    <xdr:to>
      <xdr:col>41</xdr:col>
      <xdr:colOff>50800</xdr:colOff>
      <xdr:row>97</xdr:row>
      <xdr:rowOff>20645</xdr:rowOff>
    </xdr:to>
    <xdr:cxnSp macro="">
      <xdr:nvCxnSpPr>
        <xdr:cNvPr id="466" name="直線コネクタ 465"/>
        <xdr:cNvCxnSpPr/>
      </xdr:nvCxnSpPr>
      <xdr:spPr>
        <a:xfrm>
          <a:off x="6972300" y="16615893"/>
          <a:ext cx="889000" cy="3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32962</xdr:rowOff>
    </xdr:from>
    <xdr:to>
      <xdr:col>55</xdr:col>
      <xdr:colOff>50800</xdr:colOff>
      <xdr:row>96</xdr:row>
      <xdr:rowOff>134562</xdr:rowOff>
    </xdr:to>
    <xdr:sp macro="" textlink="">
      <xdr:nvSpPr>
        <xdr:cNvPr id="476" name="楕円 475"/>
        <xdr:cNvSpPr/>
      </xdr:nvSpPr>
      <xdr:spPr>
        <a:xfrm>
          <a:off x="10426700" y="1649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11389</xdr:rowOff>
    </xdr:from>
    <xdr:ext cx="534377" cy="259045"/>
    <xdr:sp macro="" textlink="">
      <xdr:nvSpPr>
        <xdr:cNvPr id="477" name="土木費該当値テキスト"/>
        <xdr:cNvSpPr txBox="1"/>
      </xdr:nvSpPr>
      <xdr:spPr>
        <a:xfrm>
          <a:off x="10528300" y="1647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155766</xdr:rowOff>
    </xdr:from>
    <xdr:to>
      <xdr:col>50</xdr:col>
      <xdr:colOff>165100</xdr:colOff>
      <xdr:row>97</xdr:row>
      <xdr:rowOff>85916</xdr:rowOff>
    </xdr:to>
    <xdr:sp macro="" textlink="">
      <xdr:nvSpPr>
        <xdr:cNvPr id="478" name="楕円 477"/>
        <xdr:cNvSpPr/>
      </xdr:nvSpPr>
      <xdr:spPr>
        <a:xfrm>
          <a:off x="9588500" y="1661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77043</xdr:rowOff>
    </xdr:from>
    <xdr:ext cx="534377" cy="259045"/>
    <xdr:sp macro="" textlink="">
      <xdr:nvSpPr>
        <xdr:cNvPr id="479" name="テキスト ボックス 478"/>
        <xdr:cNvSpPr txBox="1"/>
      </xdr:nvSpPr>
      <xdr:spPr>
        <a:xfrm>
          <a:off x="9372111" y="1670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130094</xdr:rowOff>
    </xdr:from>
    <xdr:to>
      <xdr:col>46</xdr:col>
      <xdr:colOff>38100</xdr:colOff>
      <xdr:row>97</xdr:row>
      <xdr:rowOff>60244</xdr:rowOff>
    </xdr:to>
    <xdr:sp macro="" textlink="">
      <xdr:nvSpPr>
        <xdr:cNvPr id="480" name="楕円 479"/>
        <xdr:cNvSpPr/>
      </xdr:nvSpPr>
      <xdr:spPr>
        <a:xfrm>
          <a:off x="8699500" y="1658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51371</xdr:rowOff>
    </xdr:from>
    <xdr:ext cx="534377" cy="259045"/>
    <xdr:sp macro="" textlink="">
      <xdr:nvSpPr>
        <xdr:cNvPr id="481" name="テキスト ボックス 480"/>
        <xdr:cNvSpPr txBox="1"/>
      </xdr:nvSpPr>
      <xdr:spPr>
        <a:xfrm>
          <a:off x="8483111" y="166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141295</xdr:rowOff>
    </xdr:from>
    <xdr:to>
      <xdr:col>41</xdr:col>
      <xdr:colOff>101600</xdr:colOff>
      <xdr:row>97</xdr:row>
      <xdr:rowOff>71445</xdr:rowOff>
    </xdr:to>
    <xdr:sp macro="" textlink="">
      <xdr:nvSpPr>
        <xdr:cNvPr id="482" name="楕円 481"/>
        <xdr:cNvSpPr/>
      </xdr:nvSpPr>
      <xdr:spPr>
        <a:xfrm>
          <a:off x="7810500" y="166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62572</xdr:rowOff>
    </xdr:from>
    <xdr:ext cx="534377" cy="259045"/>
    <xdr:sp macro="" textlink="">
      <xdr:nvSpPr>
        <xdr:cNvPr id="483" name="テキスト ボックス 482"/>
        <xdr:cNvSpPr txBox="1"/>
      </xdr:nvSpPr>
      <xdr:spPr>
        <a:xfrm>
          <a:off x="7594111" y="1669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105893</xdr:rowOff>
    </xdr:from>
    <xdr:to>
      <xdr:col>36</xdr:col>
      <xdr:colOff>165100</xdr:colOff>
      <xdr:row>97</xdr:row>
      <xdr:rowOff>36043</xdr:rowOff>
    </xdr:to>
    <xdr:sp macro="" textlink="">
      <xdr:nvSpPr>
        <xdr:cNvPr id="484" name="楕円 483"/>
        <xdr:cNvSpPr/>
      </xdr:nvSpPr>
      <xdr:spPr>
        <a:xfrm>
          <a:off x="6921500" y="165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27170</xdr:rowOff>
    </xdr:from>
    <xdr:ext cx="534377" cy="259045"/>
    <xdr:sp macro="" textlink="">
      <xdr:nvSpPr>
        <xdr:cNvPr id="485" name="テキスト ボックス 484"/>
        <xdr:cNvSpPr txBox="1"/>
      </xdr:nvSpPr>
      <xdr:spPr>
        <a:xfrm>
          <a:off x="6705111" y="1665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19639</xdr:rowOff>
    </xdr:from>
    <xdr:to>
      <xdr:col>85</xdr:col>
      <xdr:colOff>127000</xdr:colOff>
      <xdr:row>33</xdr:row>
      <xdr:rowOff>41722</xdr:rowOff>
    </xdr:to>
    <xdr:cxnSp macro="">
      <xdr:nvCxnSpPr>
        <xdr:cNvPr id="512" name="直線コネクタ 511"/>
        <xdr:cNvCxnSpPr/>
      </xdr:nvCxnSpPr>
      <xdr:spPr>
        <a:xfrm flipV="1">
          <a:off x="15481300" y="5506039"/>
          <a:ext cx="838200" cy="19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36327</xdr:rowOff>
    </xdr:from>
    <xdr:to>
      <xdr:col>81</xdr:col>
      <xdr:colOff>50800</xdr:colOff>
      <xdr:row>33</xdr:row>
      <xdr:rowOff>41722</xdr:rowOff>
    </xdr:to>
    <xdr:cxnSp macro="">
      <xdr:nvCxnSpPr>
        <xdr:cNvPr id="515" name="直線コネクタ 514"/>
        <xdr:cNvCxnSpPr/>
      </xdr:nvCxnSpPr>
      <xdr:spPr>
        <a:xfrm>
          <a:off x="14592300" y="5694177"/>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36327</xdr:rowOff>
    </xdr:from>
    <xdr:to>
      <xdr:col>76</xdr:col>
      <xdr:colOff>114300</xdr:colOff>
      <xdr:row>33</xdr:row>
      <xdr:rowOff>42248</xdr:rowOff>
    </xdr:to>
    <xdr:cxnSp macro="">
      <xdr:nvCxnSpPr>
        <xdr:cNvPr id="518" name="直線コネクタ 517"/>
        <xdr:cNvCxnSpPr/>
      </xdr:nvCxnSpPr>
      <xdr:spPr>
        <a:xfrm flipV="1">
          <a:off x="13703300" y="5694177"/>
          <a:ext cx="889000" cy="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42248</xdr:rowOff>
    </xdr:from>
    <xdr:to>
      <xdr:col>71</xdr:col>
      <xdr:colOff>177800</xdr:colOff>
      <xdr:row>33</xdr:row>
      <xdr:rowOff>90620</xdr:rowOff>
    </xdr:to>
    <xdr:cxnSp macro="">
      <xdr:nvCxnSpPr>
        <xdr:cNvPr id="521" name="直線コネクタ 520"/>
        <xdr:cNvCxnSpPr/>
      </xdr:nvCxnSpPr>
      <xdr:spPr>
        <a:xfrm flipV="1">
          <a:off x="12814300" y="5700098"/>
          <a:ext cx="889000" cy="4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140289</xdr:rowOff>
    </xdr:from>
    <xdr:to>
      <xdr:col>85</xdr:col>
      <xdr:colOff>177800</xdr:colOff>
      <xdr:row>32</xdr:row>
      <xdr:rowOff>70439</xdr:rowOff>
    </xdr:to>
    <xdr:sp macro="" textlink="">
      <xdr:nvSpPr>
        <xdr:cNvPr id="531" name="楕円 530"/>
        <xdr:cNvSpPr/>
      </xdr:nvSpPr>
      <xdr:spPr>
        <a:xfrm>
          <a:off x="16268700" y="545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163166</xdr:rowOff>
    </xdr:from>
    <xdr:ext cx="534377" cy="259045"/>
    <xdr:sp macro="" textlink="">
      <xdr:nvSpPr>
        <xdr:cNvPr id="532" name="消防費該当値テキスト"/>
        <xdr:cNvSpPr txBox="1"/>
      </xdr:nvSpPr>
      <xdr:spPr>
        <a:xfrm>
          <a:off x="16370300" y="530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162372</xdr:rowOff>
    </xdr:from>
    <xdr:to>
      <xdr:col>81</xdr:col>
      <xdr:colOff>101600</xdr:colOff>
      <xdr:row>33</xdr:row>
      <xdr:rowOff>92522</xdr:rowOff>
    </xdr:to>
    <xdr:sp macro="" textlink="">
      <xdr:nvSpPr>
        <xdr:cNvPr id="533" name="楕円 532"/>
        <xdr:cNvSpPr/>
      </xdr:nvSpPr>
      <xdr:spPr>
        <a:xfrm>
          <a:off x="15430500" y="564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109049</xdr:rowOff>
    </xdr:from>
    <xdr:ext cx="534377" cy="259045"/>
    <xdr:sp macro="" textlink="">
      <xdr:nvSpPr>
        <xdr:cNvPr id="534" name="テキスト ボックス 533"/>
        <xdr:cNvSpPr txBox="1"/>
      </xdr:nvSpPr>
      <xdr:spPr>
        <a:xfrm>
          <a:off x="15214111" y="542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156977</xdr:rowOff>
    </xdr:from>
    <xdr:to>
      <xdr:col>76</xdr:col>
      <xdr:colOff>165100</xdr:colOff>
      <xdr:row>33</xdr:row>
      <xdr:rowOff>87127</xdr:rowOff>
    </xdr:to>
    <xdr:sp macro="" textlink="">
      <xdr:nvSpPr>
        <xdr:cNvPr id="535" name="楕円 534"/>
        <xdr:cNvSpPr/>
      </xdr:nvSpPr>
      <xdr:spPr>
        <a:xfrm>
          <a:off x="14541500" y="564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103654</xdr:rowOff>
    </xdr:from>
    <xdr:ext cx="534377" cy="259045"/>
    <xdr:sp macro="" textlink="">
      <xdr:nvSpPr>
        <xdr:cNvPr id="536" name="テキスト ボックス 535"/>
        <xdr:cNvSpPr txBox="1"/>
      </xdr:nvSpPr>
      <xdr:spPr>
        <a:xfrm>
          <a:off x="14325111" y="541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162898</xdr:rowOff>
    </xdr:from>
    <xdr:to>
      <xdr:col>72</xdr:col>
      <xdr:colOff>38100</xdr:colOff>
      <xdr:row>33</xdr:row>
      <xdr:rowOff>93048</xdr:rowOff>
    </xdr:to>
    <xdr:sp macro="" textlink="">
      <xdr:nvSpPr>
        <xdr:cNvPr id="537" name="楕円 536"/>
        <xdr:cNvSpPr/>
      </xdr:nvSpPr>
      <xdr:spPr>
        <a:xfrm>
          <a:off x="13652500" y="564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109575</xdr:rowOff>
    </xdr:from>
    <xdr:ext cx="534377" cy="259045"/>
    <xdr:sp macro="" textlink="">
      <xdr:nvSpPr>
        <xdr:cNvPr id="538" name="テキスト ボックス 537"/>
        <xdr:cNvSpPr txBox="1"/>
      </xdr:nvSpPr>
      <xdr:spPr>
        <a:xfrm>
          <a:off x="13436111" y="542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39820</xdr:rowOff>
    </xdr:from>
    <xdr:to>
      <xdr:col>67</xdr:col>
      <xdr:colOff>101600</xdr:colOff>
      <xdr:row>33</xdr:row>
      <xdr:rowOff>141420</xdr:rowOff>
    </xdr:to>
    <xdr:sp macro="" textlink="">
      <xdr:nvSpPr>
        <xdr:cNvPr id="539" name="楕円 538"/>
        <xdr:cNvSpPr/>
      </xdr:nvSpPr>
      <xdr:spPr>
        <a:xfrm>
          <a:off x="12763500" y="569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157947</xdr:rowOff>
    </xdr:from>
    <xdr:ext cx="534377" cy="259045"/>
    <xdr:sp macro="" textlink="">
      <xdr:nvSpPr>
        <xdr:cNvPr id="540" name="テキスト ボックス 539"/>
        <xdr:cNvSpPr txBox="1"/>
      </xdr:nvSpPr>
      <xdr:spPr>
        <a:xfrm>
          <a:off x="12547111" y="547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136280</xdr:rowOff>
    </xdr:from>
    <xdr:to>
      <xdr:col>85</xdr:col>
      <xdr:colOff>127000</xdr:colOff>
      <xdr:row>57</xdr:row>
      <xdr:rowOff>25766</xdr:rowOff>
    </xdr:to>
    <xdr:cxnSp macro="">
      <xdr:nvCxnSpPr>
        <xdr:cNvPr id="567" name="直線コネクタ 566"/>
        <xdr:cNvCxnSpPr/>
      </xdr:nvCxnSpPr>
      <xdr:spPr>
        <a:xfrm flipV="1">
          <a:off x="15481300" y="9737480"/>
          <a:ext cx="838200" cy="6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25766</xdr:rowOff>
    </xdr:from>
    <xdr:to>
      <xdr:col>81</xdr:col>
      <xdr:colOff>50800</xdr:colOff>
      <xdr:row>57</xdr:row>
      <xdr:rowOff>43071</xdr:rowOff>
    </xdr:to>
    <xdr:cxnSp macro="">
      <xdr:nvCxnSpPr>
        <xdr:cNvPr id="570" name="直線コネクタ 569"/>
        <xdr:cNvCxnSpPr/>
      </xdr:nvCxnSpPr>
      <xdr:spPr>
        <a:xfrm flipV="1">
          <a:off x="14592300" y="9798416"/>
          <a:ext cx="889000" cy="1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6641</xdr:rowOff>
    </xdr:from>
    <xdr:to>
      <xdr:col>76</xdr:col>
      <xdr:colOff>114300</xdr:colOff>
      <xdr:row>57</xdr:row>
      <xdr:rowOff>43071</xdr:rowOff>
    </xdr:to>
    <xdr:cxnSp macro="">
      <xdr:nvCxnSpPr>
        <xdr:cNvPr id="573" name="直線コネクタ 572"/>
        <xdr:cNvCxnSpPr/>
      </xdr:nvCxnSpPr>
      <xdr:spPr>
        <a:xfrm>
          <a:off x="13703300" y="9779291"/>
          <a:ext cx="889000" cy="3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6641</xdr:rowOff>
    </xdr:from>
    <xdr:to>
      <xdr:col>71</xdr:col>
      <xdr:colOff>177800</xdr:colOff>
      <xdr:row>57</xdr:row>
      <xdr:rowOff>10349</xdr:rowOff>
    </xdr:to>
    <xdr:cxnSp macro="">
      <xdr:nvCxnSpPr>
        <xdr:cNvPr id="576" name="直線コネクタ 575"/>
        <xdr:cNvCxnSpPr/>
      </xdr:nvCxnSpPr>
      <xdr:spPr>
        <a:xfrm flipV="1">
          <a:off x="12814300" y="9779291"/>
          <a:ext cx="889000" cy="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85480</xdr:rowOff>
    </xdr:from>
    <xdr:to>
      <xdr:col>85</xdr:col>
      <xdr:colOff>177800</xdr:colOff>
      <xdr:row>57</xdr:row>
      <xdr:rowOff>15630</xdr:rowOff>
    </xdr:to>
    <xdr:sp macro="" textlink="">
      <xdr:nvSpPr>
        <xdr:cNvPr id="586" name="楕円 585"/>
        <xdr:cNvSpPr/>
      </xdr:nvSpPr>
      <xdr:spPr>
        <a:xfrm>
          <a:off x="16268700" y="96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108357</xdr:rowOff>
    </xdr:from>
    <xdr:ext cx="534377" cy="259045"/>
    <xdr:sp macro="" textlink="">
      <xdr:nvSpPr>
        <xdr:cNvPr id="587" name="教育費該当値テキスト"/>
        <xdr:cNvSpPr txBox="1"/>
      </xdr:nvSpPr>
      <xdr:spPr>
        <a:xfrm>
          <a:off x="16370300" y="953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146416</xdr:rowOff>
    </xdr:from>
    <xdr:to>
      <xdr:col>81</xdr:col>
      <xdr:colOff>101600</xdr:colOff>
      <xdr:row>57</xdr:row>
      <xdr:rowOff>76566</xdr:rowOff>
    </xdr:to>
    <xdr:sp macro="" textlink="">
      <xdr:nvSpPr>
        <xdr:cNvPr id="588" name="楕円 587"/>
        <xdr:cNvSpPr/>
      </xdr:nvSpPr>
      <xdr:spPr>
        <a:xfrm>
          <a:off x="15430500" y="974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67693</xdr:rowOff>
    </xdr:from>
    <xdr:ext cx="534377" cy="259045"/>
    <xdr:sp macro="" textlink="">
      <xdr:nvSpPr>
        <xdr:cNvPr id="589" name="テキスト ボックス 588"/>
        <xdr:cNvSpPr txBox="1"/>
      </xdr:nvSpPr>
      <xdr:spPr>
        <a:xfrm>
          <a:off x="15214111" y="984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163721</xdr:rowOff>
    </xdr:from>
    <xdr:to>
      <xdr:col>76</xdr:col>
      <xdr:colOff>165100</xdr:colOff>
      <xdr:row>57</xdr:row>
      <xdr:rowOff>93871</xdr:rowOff>
    </xdr:to>
    <xdr:sp macro="" textlink="">
      <xdr:nvSpPr>
        <xdr:cNvPr id="590" name="楕円 589"/>
        <xdr:cNvSpPr/>
      </xdr:nvSpPr>
      <xdr:spPr>
        <a:xfrm>
          <a:off x="14541500" y="976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84998</xdr:rowOff>
    </xdr:from>
    <xdr:ext cx="534377" cy="259045"/>
    <xdr:sp macro="" textlink="">
      <xdr:nvSpPr>
        <xdr:cNvPr id="591" name="テキスト ボックス 590"/>
        <xdr:cNvSpPr txBox="1"/>
      </xdr:nvSpPr>
      <xdr:spPr>
        <a:xfrm>
          <a:off x="14325111" y="985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127291</xdr:rowOff>
    </xdr:from>
    <xdr:to>
      <xdr:col>72</xdr:col>
      <xdr:colOff>38100</xdr:colOff>
      <xdr:row>57</xdr:row>
      <xdr:rowOff>57441</xdr:rowOff>
    </xdr:to>
    <xdr:sp macro="" textlink="">
      <xdr:nvSpPr>
        <xdr:cNvPr id="592" name="楕円 591"/>
        <xdr:cNvSpPr/>
      </xdr:nvSpPr>
      <xdr:spPr>
        <a:xfrm>
          <a:off x="13652500" y="972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48568</xdr:rowOff>
    </xdr:from>
    <xdr:ext cx="534377" cy="259045"/>
    <xdr:sp macro="" textlink="">
      <xdr:nvSpPr>
        <xdr:cNvPr id="593" name="テキスト ボックス 592"/>
        <xdr:cNvSpPr txBox="1"/>
      </xdr:nvSpPr>
      <xdr:spPr>
        <a:xfrm>
          <a:off x="13436111" y="982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130999</xdr:rowOff>
    </xdr:from>
    <xdr:to>
      <xdr:col>67</xdr:col>
      <xdr:colOff>101600</xdr:colOff>
      <xdr:row>57</xdr:row>
      <xdr:rowOff>61149</xdr:rowOff>
    </xdr:to>
    <xdr:sp macro="" textlink="">
      <xdr:nvSpPr>
        <xdr:cNvPr id="594" name="楕円 593"/>
        <xdr:cNvSpPr/>
      </xdr:nvSpPr>
      <xdr:spPr>
        <a:xfrm>
          <a:off x="12763500" y="973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52276</xdr:rowOff>
    </xdr:from>
    <xdr:ext cx="534377" cy="259045"/>
    <xdr:sp macro="" textlink="">
      <xdr:nvSpPr>
        <xdr:cNvPr id="595" name="テキスト ボックス 594"/>
        <xdr:cNvSpPr txBox="1"/>
      </xdr:nvSpPr>
      <xdr:spPr>
        <a:xfrm>
          <a:off x="12547111" y="982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105969</xdr:rowOff>
    </xdr:from>
    <xdr:to>
      <xdr:col>85</xdr:col>
      <xdr:colOff>127000</xdr:colOff>
      <xdr:row>79</xdr:row>
      <xdr:rowOff>18872</xdr:rowOff>
    </xdr:to>
    <xdr:cxnSp macro="">
      <xdr:nvCxnSpPr>
        <xdr:cNvPr id="624" name="直線コネクタ 623"/>
        <xdr:cNvCxnSpPr/>
      </xdr:nvCxnSpPr>
      <xdr:spPr>
        <a:xfrm flipV="1">
          <a:off x="15481300" y="13479069"/>
          <a:ext cx="838200" cy="8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5931</xdr:rowOff>
    </xdr:from>
    <xdr:to>
      <xdr:col>81</xdr:col>
      <xdr:colOff>50800</xdr:colOff>
      <xdr:row>79</xdr:row>
      <xdr:rowOff>18872</xdr:rowOff>
    </xdr:to>
    <xdr:cxnSp macro="">
      <xdr:nvCxnSpPr>
        <xdr:cNvPr id="627" name="直線コネクタ 626"/>
        <xdr:cNvCxnSpPr/>
      </xdr:nvCxnSpPr>
      <xdr:spPr>
        <a:xfrm>
          <a:off x="14592300" y="13550481"/>
          <a:ext cx="889000" cy="1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158420</xdr:rowOff>
    </xdr:from>
    <xdr:to>
      <xdr:col>76</xdr:col>
      <xdr:colOff>114300</xdr:colOff>
      <xdr:row>79</xdr:row>
      <xdr:rowOff>5931</xdr:rowOff>
    </xdr:to>
    <xdr:cxnSp macro="">
      <xdr:nvCxnSpPr>
        <xdr:cNvPr id="630" name="直線コネクタ 629"/>
        <xdr:cNvCxnSpPr/>
      </xdr:nvCxnSpPr>
      <xdr:spPr>
        <a:xfrm>
          <a:off x="13703300" y="13531520"/>
          <a:ext cx="889000" cy="1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70714</xdr:rowOff>
    </xdr:from>
    <xdr:to>
      <xdr:col>71</xdr:col>
      <xdr:colOff>177800</xdr:colOff>
      <xdr:row>78</xdr:row>
      <xdr:rowOff>158420</xdr:rowOff>
    </xdr:to>
    <xdr:cxnSp macro="">
      <xdr:nvCxnSpPr>
        <xdr:cNvPr id="633" name="直線コネクタ 632"/>
        <xdr:cNvCxnSpPr/>
      </xdr:nvCxnSpPr>
      <xdr:spPr>
        <a:xfrm>
          <a:off x="12814300" y="13443814"/>
          <a:ext cx="889000" cy="8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7" name="テキスト ボックス 636"/>
        <xdr:cNvSpPr txBox="1"/>
      </xdr:nvSpPr>
      <xdr:spPr>
        <a:xfrm>
          <a:off x="12547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55169</xdr:rowOff>
    </xdr:from>
    <xdr:to>
      <xdr:col>85</xdr:col>
      <xdr:colOff>177800</xdr:colOff>
      <xdr:row>78</xdr:row>
      <xdr:rowOff>156769</xdr:rowOff>
    </xdr:to>
    <xdr:sp macro="" textlink="">
      <xdr:nvSpPr>
        <xdr:cNvPr id="643" name="楕円 642"/>
        <xdr:cNvSpPr/>
      </xdr:nvSpPr>
      <xdr:spPr>
        <a:xfrm>
          <a:off x="16268700" y="1342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14546</xdr:rowOff>
    </xdr:from>
    <xdr:ext cx="469744" cy="259045"/>
    <xdr:sp macro="" textlink="">
      <xdr:nvSpPr>
        <xdr:cNvPr id="644" name="災害復旧費該当値テキスト"/>
        <xdr:cNvSpPr txBox="1"/>
      </xdr:nvSpPr>
      <xdr:spPr>
        <a:xfrm>
          <a:off x="16370300" y="1321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139522</xdr:rowOff>
    </xdr:from>
    <xdr:to>
      <xdr:col>81</xdr:col>
      <xdr:colOff>101600</xdr:colOff>
      <xdr:row>79</xdr:row>
      <xdr:rowOff>69672</xdr:rowOff>
    </xdr:to>
    <xdr:sp macro="" textlink="">
      <xdr:nvSpPr>
        <xdr:cNvPr id="645" name="楕円 644"/>
        <xdr:cNvSpPr/>
      </xdr:nvSpPr>
      <xdr:spPr>
        <a:xfrm>
          <a:off x="15430500" y="1351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60799</xdr:rowOff>
    </xdr:from>
    <xdr:ext cx="469744" cy="259045"/>
    <xdr:sp macro="" textlink="">
      <xdr:nvSpPr>
        <xdr:cNvPr id="646" name="テキスト ボックス 645"/>
        <xdr:cNvSpPr txBox="1"/>
      </xdr:nvSpPr>
      <xdr:spPr>
        <a:xfrm>
          <a:off x="15246428" y="13605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126581</xdr:rowOff>
    </xdr:from>
    <xdr:to>
      <xdr:col>76</xdr:col>
      <xdr:colOff>165100</xdr:colOff>
      <xdr:row>79</xdr:row>
      <xdr:rowOff>56731</xdr:rowOff>
    </xdr:to>
    <xdr:sp macro="" textlink="">
      <xdr:nvSpPr>
        <xdr:cNvPr id="647" name="楕円 646"/>
        <xdr:cNvSpPr/>
      </xdr:nvSpPr>
      <xdr:spPr>
        <a:xfrm>
          <a:off x="14541500" y="1349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47858</xdr:rowOff>
    </xdr:from>
    <xdr:ext cx="469744" cy="259045"/>
    <xdr:sp macro="" textlink="">
      <xdr:nvSpPr>
        <xdr:cNvPr id="648" name="テキスト ボックス 647"/>
        <xdr:cNvSpPr txBox="1"/>
      </xdr:nvSpPr>
      <xdr:spPr>
        <a:xfrm>
          <a:off x="14357428" y="1359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107620</xdr:rowOff>
    </xdr:from>
    <xdr:to>
      <xdr:col>72</xdr:col>
      <xdr:colOff>38100</xdr:colOff>
      <xdr:row>79</xdr:row>
      <xdr:rowOff>37770</xdr:rowOff>
    </xdr:to>
    <xdr:sp macro="" textlink="">
      <xdr:nvSpPr>
        <xdr:cNvPr id="649" name="楕円 648"/>
        <xdr:cNvSpPr/>
      </xdr:nvSpPr>
      <xdr:spPr>
        <a:xfrm>
          <a:off x="13652500" y="134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28897</xdr:rowOff>
    </xdr:from>
    <xdr:ext cx="469744" cy="259045"/>
    <xdr:sp macro="" textlink="">
      <xdr:nvSpPr>
        <xdr:cNvPr id="650" name="テキスト ボックス 649"/>
        <xdr:cNvSpPr txBox="1"/>
      </xdr:nvSpPr>
      <xdr:spPr>
        <a:xfrm>
          <a:off x="13468428" y="1357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19914</xdr:rowOff>
    </xdr:from>
    <xdr:to>
      <xdr:col>67</xdr:col>
      <xdr:colOff>101600</xdr:colOff>
      <xdr:row>78</xdr:row>
      <xdr:rowOff>121514</xdr:rowOff>
    </xdr:to>
    <xdr:sp macro="" textlink="">
      <xdr:nvSpPr>
        <xdr:cNvPr id="651" name="楕円 650"/>
        <xdr:cNvSpPr/>
      </xdr:nvSpPr>
      <xdr:spPr>
        <a:xfrm>
          <a:off x="12763500" y="133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138041</xdr:rowOff>
    </xdr:from>
    <xdr:ext cx="534377" cy="259045"/>
    <xdr:sp macro="" textlink="">
      <xdr:nvSpPr>
        <xdr:cNvPr id="652" name="テキスト ボックス 651"/>
        <xdr:cNvSpPr txBox="1"/>
      </xdr:nvSpPr>
      <xdr:spPr>
        <a:xfrm>
          <a:off x="12547111" y="1316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106443</xdr:rowOff>
    </xdr:from>
    <xdr:to>
      <xdr:col>85</xdr:col>
      <xdr:colOff>127000</xdr:colOff>
      <xdr:row>97</xdr:row>
      <xdr:rowOff>107054</xdr:rowOff>
    </xdr:to>
    <xdr:cxnSp macro="">
      <xdr:nvCxnSpPr>
        <xdr:cNvPr id="679" name="直線コネクタ 678"/>
        <xdr:cNvCxnSpPr/>
      </xdr:nvCxnSpPr>
      <xdr:spPr>
        <a:xfrm flipV="1">
          <a:off x="15481300" y="16737093"/>
          <a:ext cx="8382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99537</xdr:rowOff>
    </xdr:from>
    <xdr:to>
      <xdr:col>81</xdr:col>
      <xdr:colOff>50800</xdr:colOff>
      <xdr:row>97</xdr:row>
      <xdr:rowOff>107054</xdr:rowOff>
    </xdr:to>
    <xdr:cxnSp macro="">
      <xdr:nvCxnSpPr>
        <xdr:cNvPr id="682" name="直線コネクタ 681"/>
        <xdr:cNvCxnSpPr/>
      </xdr:nvCxnSpPr>
      <xdr:spPr>
        <a:xfrm>
          <a:off x="14592300" y="16730187"/>
          <a:ext cx="889000" cy="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99537</xdr:rowOff>
    </xdr:from>
    <xdr:to>
      <xdr:col>76</xdr:col>
      <xdr:colOff>114300</xdr:colOff>
      <xdr:row>97</xdr:row>
      <xdr:rowOff>116129</xdr:rowOff>
    </xdr:to>
    <xdr:cxnSp macro="">
      <xdr:nvCxnSpPr>
        <xdr:cNvPr id="685" name="直線コネクタ 684"/>
        <xdr:cNvCxnSpPr/>
      </xdr:nvCxnSpPr>
      <xdr:spPr>
        <a:xfrm flipV="1">
          <a:off x="13703300" y="16730187"/>
          <a:ext cx="889000" cy="1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90213</xdr:rowOff>
    </xdr:from>
    <xdr:to>
      <xdr:col>71</xdr:col>
      <xdr:colOff>177800</xdr:colOff>
      <xdr:row>97</xdr:row>
      <xdr:rowOff>116129</xdr:rowOff>
    </xdr:to>
    <xdr:cxnSp macro="">
      <xdr:nvCxnSpPr>
        <xdr:cNvPr id="688" name="直線コネクタ 687"/>
        <xdr:cNvCxnSpPr/>
      </xdr:nvCxnSpPr>
      <xdr:spPr>
        <a:xfrm>
          <a:off x="12814300" y="16720863"/>
          <a:ext cx="889000" cy="2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55643</xdr:rowOff>
    </xdr:from>
    <xdr:to>
      <xdr:col>85</xdr:col>
      <xdr:colOff>177800</xdr:colOff>
      <xdr:row>97</xdr:row>
      <xdr:rowOff>157243</xdr:rowOff>
    </xdr:to>
    <xdr:sp macro="" textlink="">
      <xdr:nvSpPr>
        <xdr:cNvPr id="698" name="楕円 697"/>
        <xdr:cNvSpPr/>
      </xdr:nvSpPr>
      <xdr:spPr>
        <a:xfrm>
          <a:off x="16268700" y="1668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78520</xdr:rowOff>
    </xdr:from>
    <xdr:ext cx="534377" cy="259045"/>
    <xdr:sp macro="" textlink="">
      <xdr:nvSpPr>
        <xdr:cNvPr id="699" name="公債費該当値テキスト"/>
        <xdr:cNvSpPr txBox="1"/>
      </xdr:nvSpPr>
      <xdr:spPr>
        <a:xfrm>
          <a:off x="16370300" y="1653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56254</xdr:rowOff>
    </xdr:from>
    <xdr:to>
      <xdr:col>81</xdr:col>
      <xdr:colOff>101600</xdr:colOff>
      <xdr:row>97</xdr:row>
      <xdr:rowOff>157854</xdr:rowOff>
    </xdr:to>
    <xdr:sp macro="" textlink="">
      <xdr:nvSpPr>
        <xdr:cNvPr id="700" name="楕円 699"/>
        <xdr:cNvSpPr/>
      </xdr:nvSpPr>
      <xdr:spPr>
        <a:xfrm>
          <a:off x="15430500" y="1668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2931</xdr:rowOff>
    </xdr:from>
    <xdr:ext cx="534377" cy="259045"/>
    <xdr:sp macro="" textlink="">
      <xdr:nvSpPr>
        <xdr:cNvPr id="701" name="テキスト ボックス 700"/>
        <xdr:cNvSpPr txBox="1"/>
      </xdr:nvSpPr>
      <xdr:spPr>
        <a:xfrm>
          <a:off x="15214111" y="1646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48737</xdr:rowOff>
    </xdr:from>
    <xdr:to>
      <xdr:col>76</xdr:col>
      <xdr:colOff>165100</xdr:colOff>
      <xdr:row>97</xdr:row>
      <xdr:rowOff>150337</xdr:rowOff>
    </xdr:to>
    <xdr:sp macro="" textlink="">
      <xdr:nvSpPr>
        <xdr:cNvPr id="702" name="楕円 701"/>
        <xdr:cNvSpPr/>
      </xdr:nvSpPr>
      <xdr:spPr>
        <a:xfrm>
          <a:off x="14541500" y="1667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166864</xdr:rowOff>
    </xdr:from>
    <xdr:ext cx="534377" cy="259045"/>
    <xdr:sp macro="" textlink="">
      <xdr:nvSpPr>
        <xdr:cNvPr id="703" name="テキスト ボックス 702"/>
        <xdr:cNvSpPr txBox="1"/>
      </xdr:nvSpPr>
      <xdr:spPr>
        <a:xfrm>
          <a:off x="14325111" y="1645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65329</xdr:rowOff>
    </xdr:from>
    <xdr:to>
      <xdr:col>72</xdr:col>
      <xdr:colOff>38100</xdr:colOff>
      <xdr:row>97</xdr:row>
      <xdr:rowOff>166929</xdr:rowOff>
    </xdr:to>
    <xdr:sp macro="" textlink="">
      <xdr:nvSpPr>
        <xdr:cNvPr id="704" name="楕円 703"/>
        <xdr:cNvSpPr/>
      </xdr:nvSpPr>
      <xdr:spPr>
        <a:xfrm>
          <a:off x="13652500" y="1669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12006</xdr:rowOff>
    </xdr:from>
    <xdr:ext cx="534377" cy="259045"/>
    <xdr:sp macro="" textlink="">
      <xdr:nvSpPr>
        <xdr:cNvPr id="705" name="テキスト ボックス 704"/>
        <xdr:cNvSpPr txBox="1"/>
      </xdr:nvSpPr>
      <xdr:spPr>
        <a:xfrm>
          <a:off x="13436111" y="164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39413</xdr:rowOff>
    </xdr:from>
    <xdr:to>
      <xdr:col>67</xdr:col>
      <xdr:colOff>101600</xdr:colOff>
      <xdr:row>97</xdr:row>
      <xdr:rowOff>141013</xdr:rowOff>
    </xdr:to>
    <xdr:sp macro="" textlink="">
      <xdr:nvSpPr>
        <xdr:cNvPr id="706" name="楕円 705"/>
        <xdr:cNvSpPr/>
      </xdr:nvSpPr>
      <xdr:spPr>
        <a:xfrm>
          <a:off x="12763500" y="1667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157540</xdr:rowOff>
    </xdr:from>
    <xdr:ext cx="534377" cy="259045"/>
    <xdr:sp macro="" textlink="">
      <xdr:nvSpPr>
        <xdr:cNvPr id="707" name="テキスト ボックス 706"/>
        <xdr:cNvSpPr txBox="1"/>
      </xdr:nvSpPr>
      <xdr:spPr>
        <a:xfrm>
          <a:off x="12547111" y="1644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目的別の決算額を各年度の</a:t>
          </a:r>
          <a:r>
            <a:rPr kumimoji="1" lang="en-US" altLang="ja-JP" sz="1000" b="0" i="0" baseline="0">
              <a:solidFill>
                <a:schemeClr val="dk1"/>
              </a:solidFill>
              <a:effectLst/>
              <a:latin typeface="+mn-lt"/>
              <a:ea typeface="+mn-ea"/>
              <a:cs typeface="+mn-cs"/>
            </a:rPr>
            <a:t>1</a:t>
          </a:r>
          <a:r>
            <a:rPr kumimoji="1" lang="ja-JP" altLang="ja-JP" sz="1000" b="0" i="0" baseline="0">
              <a:solidFill>
                <a:schemeClr val="dk1"/>
              </a:solidFill>
              <a:effectLst/>
              <a:latin typeface="+mn-lt"/>
              <a:ea typeface="+mn-ea"/>
              <a:cs typeface="+mn-cs"/>
            </a:rPr>
            <a:t>月</a:t>
          </a:r>
          <a:r>
            <a:rPr kumimoji="1" lang="en-US" altLang="ja-JP" sz="1000" b="0" i="0" baseline="0">
              <a:solidFill>
                <a:schemeClr val="dk1"/>
              </a:solidFill>
              <a:effectLst/>
              <a:latin typeface="+mn-lt"/>
              <a:ea typeface="+mn-ea"/>
              <a:cs typeface="+mn-cs"/>
            </a:rPr>
            <a:t>1</a:t>
          </a:r>
          <a:r>
            <a:rPr kumimoji="1" lang="ja-JP" altLang="ja-JP" sz="1000" b="0" i="0" baseline="0">
              <a:solidFill>
                <a:schemeClr val="dk1"/>
              </a:solidFill>
              <a:effectLst/>
              <a:latin typeface="+mn-lt"/>
              <a:ea typeface="+mn-ea"/>
              <a:cs typeface="+mn-cs"/>
            </a:rPr>
            <a:t>日の人口（例：</a:t>
          </a:r>
          <a:r>
            <a:rPr kumimoji="1" lang="en-US" altLang="ja-JP" sz="1000" b="0" i="0" baseline="0">
              <a:solidFill>
                <a:schemeClr val="dk1"/>
              </a:solidFill>
              <a:effectLst/>
              <a:latin typeface="+mn-lt"/>
              <a:ea typeface="+mn-ea"/>
              <a:cs typeface="+mn-cs"/>
            </a:rPr>
            <a:t>R5</a:t>
          </a:r>
          <a:r>
            <a:rPr kumimoji="1" lang="ja-JP" altLang="ja-JP" sz="1000" b="0" i="0" baseline="0">
              <a:solidFill>
                <a:schemeClr val="dk1"/>
              </a:solidFill>
              <a:effectLst/>
              <a:latin typeface="+mn-lt"/>
              <a:ea typeface="+mn-ea"/>
              <a:cs typeface="+mn-cs"/>
            </a:rPr>
            <a:t>年度決算額を</a:t>
          </a:r>
          <a:r>
            <a:rPr kumimoji="1" lang="en-US" altLang="ja-JP" sz="1000" b="0" i="0" baseline="0">
              <a:solidFill>
                <a:schemeClr val="dk1"/>
              </a:solidFill>
              <a:effectLst/>
              <a:latin typeface="+mn-lt"/>
              <a:ea typeface="+mn-ea"/>
              <a:cs typeface="+mn-cs"/>
            </a:rPr>
            <a:t>R6</a:t>
          </a:r>
          <a:r>
            <a:rPr kumimoji="1" lang="ja-JP" altLang="ja-JP" sz="1000" b="0" i="0" baseline="0">
              <a:solidFill>
                <a:schemeClr val="dk1"/>
              </a:solidFill>
              <a:effectLst/>
              <a:latin typeface="+mn-lt"/>
              <a:ea typeface="+mn-ea"/>
              <a:cs typeface="+mn-cs"/>
            </a:rPr>
            <a:t>年</a:t>
          </a:r>
          <a:r>
            <a:rPr kumimoji="1" lang="en-US" altLang="ja-JP" sz="1000" b="0" i="0" baseline="0">
              <a:solidFill>
                <a:schemeClr val="dk1"/>
              </a:solidFill>
              <a:effectLst/>
              <a:latin typeface="+mn-lt"/>
              <a:ea typeface="+mn-ea"/>
              <a:cs typeface="+mn-cs"/>
            </a:rPr>
            <a:t>1</a:t>
          </a:r>
          <a:r>
            <a:rPr kumimoji="1" lang="ja-JP" altLang="ja-JP" sz="1000" b="0" i="0" baseline="0">
              <a:solidFill>
                <a:schemeClr val="dk1"/>
              </a:solidFill>
              <a:effectLst/>
              <a:latin typeface="+mn-lt"/>
              <a:ea typeface="+mn-ea"/>
              <a:cs typeface="+mn-cs"/>
            </a:rPr>
            <a:t>月</a:t>
          </a:r>
          <a:r>
            <a:rPr kumimoji="1" lang="en-US" altLang="ja-JP" sz="1000" b="0" i="0" baseline="0">
              <a:solidFill>
                <a:schemeClr val="dk1"/>
              </a:solidFill>
              <a:effectLst/>
              <a:latin typeface="+mn-lt"/>
              <a:ea typeface="+mn-ea"/>
              <a:cs typeface="+mn-cs"/>
            </a:rPr>
            <a:t>1</a:t>
          </a:r>
          <a:r>
            <a:rPr kumimoji="1" lang="ja-JP" altLang="ja-JP" sz="1000" b="0" i="0" baseline="0">
              <a:solidFill>
                <a:schemeClr val="dk1"/>
              </a:solidFill>
              <a:effectLst/>
              <a:latin typeface="+mn-lt"/>
              <a:ea typeface="+mn-ea"/>
              <a:cs typeface="+mn-cs"/>
            </a:rPr>
            <a:t>日現在人口で割る。）で割って、それぞれの値を算出している。人口は</a:t>
          </a:r>
          <a:r>
            <a:rPr kumimoji="1" lang="en-US" altLang="ja-JP" sz="1000" b="0" i="0" baseline="0">
              <a:solidFill>
                <a:schemeClr val="dk1"/>
              </a:solidFill>
              <a:effectLst/>
              <a:latin typeface="+mn-lt"/>
              <a:ea typeface="+mn-ea"/>
              <a:cs typeface="+mn-cs"/>
            </a:rPr>
            <a:t>R3</a:t>
          </a:r>
          <a:r>
            <a:rPr kumimoji="1" lang="ja-JP" altLang="ja-JP" sz="1000" b="0" i="0" baseline="0">
              <a:solidFill>
                <a:schemeClr val="dk1"/>
              </a:solidFill>
              <a:effectLst/>
              <a:latin typeface="+mn-lt"/>
              <a:ea typeface="+mn-ea"/>
              <a:cs typeface="+mn-cs"/>
            </a:rPr>
            <a:t>年から</a:t>
          </a:r>
          <a:r>
            <a:rPr kumimoji="1" lang="en-US" altLang="ja-JP" sz="1000" b="0" i="0" baseline="0">
              <a:solidFill>
                <a:schemeClr val="dk1"/>
              </a:solidFill>
              <a:effectLst/>
              <a:latin typeface="+mn-lt"/>
              <a:ea typeface="+mn-ea"/>
              <a:cs typeface="+mn-cs"/>
            </a:rPr>
            <a:t>R4</a:t>
          </a:r>
          <a:r>
            <a:rPr kumimoji="1" lang="ja-JP" altLang="ja-JP" sz="1000" b="0" i="0" baseline="0">
              <a:solidFill>
                <a:schemeClr val="dk1"/>
              </a:solidFill>
              <a:effectLst/>
              <a:latin typeface="+mn-lt"/>
              <a:ea typeface="+mn-ea"/>
              <a:cs typeface="+mn-cs"/>
            </a:rPr>
            <a:t>年で</a:t>
          </a:r>
          <a:r>
            <a:rPr kumimoji="1" lang="en-US" altLang="ja-JP" sz="1000" b="0" i="0" baseline="0">
              <a:solidFill>
                <a:schemeClr val="dk1"/>
              </a:solidFill>
              <a:effectLst/>
              <a:latin typeface="+mn-lt"/>
              <a:ea typeface="+mn-ea"/>
              <a:cs typeface="+mn-cs"/>
            </a:rPr>
            <a:t>649</a:t>
          </a:r>
          <a:r>
            <a:rPr kumimoji="1" lang="ja-JP" altLang="ja-JP" sz="1000" b="0" i="0" baseline="0">
              <a:solidFill>
                <a:schemeClr val="dk1"/>
              </a:solidFill>
              <a:effectLst/>
              <a:latin typeface="+mn-lt"/>
              <a:ea typeface="+mn-ea"/>
              <a:cs typeface="+mn-cs"/>
            </a:rPr>
            <a:t>人減少し、</a:t>
          </a:r>
          <a:r>
            <a:rPr kumimoji="1" lang="en-US" altLang="ja-JP" sz="1000" b="0" i="0" baseline="0">
              <a:solidFill>
                <a:schemeClr val="dk1"/>
              </a:solidFill>
              <a:effectLst/>
              <a:latin typeface="+mn-lt"/>
              <a:ea typeface="+mn-ea"/>
              <a:cs typeface="+mn-cs"/>
            </a:rPr>
            <a:t>R4</a:t>
          </a:r>
          <a:r>
            <a:rPr kumimoji="1" lang="ja-JP" altLang="ja-JP" sz="1000" b="0" i="0" baseline="0">
              <a:solidFill>
                <a:schemeClr val="dk1"/>
              </a:solidFill>
              <a:effectLst/>
              <a:latin typeface="+mn-lt"/>
              <a:ea typeface="+mn-ea"/>
              <a:cs typeface="+mn-cs"/>
            </a:rPr>
            <a:t>年から</a:t>
          </a:r>
          <a:r>
            <a:rPr kumimoji="1" lang="en-US" altLang="ja-JP" sz="1000" b="0" i="0" baseline="0">
              <a:solidFill>
                <a:schemeClr val="dk1"/>
              </a:solidFill>
              <a:effectLst/>
              <a:latin typeface="+mn-lt"/>
              <a:ea typeface="+mn-ea"/>
              <a:cs typeface="+mn-cs"/>
            </a:rPr>
            <a:t>R5</a:t>
          </a:r>
          <a:r>
            <a:rPr kumimoji="1" lang="ja-JP" altLang="ja-JP" sz="1000" b="0" i="0" baseline="0">
              <a:solidFill>
                <a:schemeClr val="dk1"/>
              </a:solidFill>
              <a:effectLst/>
              <a:latin typeface="+mn-lt"/>
              <a:ea typeface="+mn-ea"/>
              <a:cs typeface="+mn-cs"/>
            </a:rPr>
            <a:t>年で</a:t>
          </a:r>
          <a:r>
            <a:rPr kumimoji="1" lang="en-US" altLang="ja-JP" sz="1000" b="0" i="0" baseline="0">
              <a:solidFill>
                <a:schemeClr val="dk1"/>
              </a:solidFill>
              <a:effectLst/>
              <a:latin typeface="+mn-lt"/>
              <a:ea typeface="+mn-ea"/>
              <a:cs typeface="+mn-cs"/>
            </a:rPr>
            <a:t>595</a:t>
          </a:r>
          <a:r>
            <a:rPr kumimoji="1" lang="ja-JP" altLang="ja-JP" sz="1000" b="0" i="0" baseline="0">
              <a:solidFill>
                <a:schemeClr val="dk1"/>
              </a:solidFill>
              <a:effectLst/>
              <a:latin typeface="+mn-lt"/>
              <a:ea typeface="+mn-ea"/>
              <a:cs typeface="+mn-cs"/>
            </a:rPr>
            <a:t>人減少した。</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全体の歳出決算総額は、前年度と比べて</a:t>
          </a:r>
          <a:r>
            <a:rPr kumimoji="1" lang="en-US" altLang="ja-JP" sz="1000" b="0" i="0" baseline="0">
              <a:solidFill>
                <a:schemeClr val="dk1"/>
              </a:solidFill>
              <a:effectLst/>
              <a:latin typeface="+mn-lt"/>
              <a:ea typeface="+mn-ea"/>
              <a:cs typeface="+mn-cs"/>
            </a:rPr>
            <a:t>1,559,537</a:t>
          </a:r>
          <a:r>
            <a:rPr kumimoji="1" lang="ja-JP" altLang="ja-JP" sz="1000" b="0" i="0" baseline="0">
              <a:solidFill>
                <a:schemeClr val="dk1"/>
              </a:solidFill>
              <a:effectLst/>
              <a:latin typeface="+mn-lt"/>
              <a:ea typeface="+mn-ea"/>
              <a:cs typeface="+mn-cs"/>
            </a:rPr>
            <a:t>千円増加しており、歳出総額における住民一人当たりの値は、</a:t>
          </a:r>
          <a:r>
            <a:rPr kumimoji="1" lang="en-US" altLang="ja-JP" sz="1000" b="0" i="0" baseline="0">
              <a:solidFill>
                <a:schemeClr val="dk1"/>
              </a:solidFill>
              <a:effectLst/>
              <a:latin typeface="+mn-lt"/>
              <a:ea typeface="+mn-ea"/>
              <a:cs typeface="+mn-cs"/>
            </a:rPr>
            <a:t>R1</a:t>
          </a:r>
          <a:r>
            <a:rPr kumimoji="1" lang="ja-JP" altLang="ja-JP" sz="1000" b="0" i="0" baseline="0">
              <a:solidFill>
                <a:schemeClr val="dk1"/>
              </a:solidFill>
              <a:effectLst/>
              <a:latin typeface="+mn-lt"/>
              <a:ea typeface="+mn-ea"/>
              <a:cs typeface="+mn-cs"/>
            </a:rPr>
            <a:t>年度で</a:t>
          </a:r>
          <a:r>
            <a:rPr kumimoji="1" lang="en-US" altLang="ja-JP" sz="1000" b="0" i="0" baseline="0">
              <a:solidFill>
                <a:schemeClr val="dk1"/>
              </a:solidFill>
              <a:effectLst/>
              <a:latin typeface="+mn-lt"/>
              <a:ea typeface="+mn-ea"/>
              <a:cs typeface="+mn-cs"/>
            </a:rPr>
            <a:t>618,613</a:t>
          </a:r>
          <a:r>
            <a:rPr kumimoji="1" lang="ja-JP" altLang="ja-JP" sz="1000" b="0" i="0" baseline="0">
              <a:solidFill>
                <a:schemeClr val="dk1"/>
              </a:solidFill>
              <a:effectLst/>
              <a:latin typeface="+mn-lt"/>
              <a:ea typeface="+mn-ea"/>
              <a:cs typeface="+mn-cs"/>
            </a:rPr>
            <a:t>円、</a:t>
          </a:r>
          <a:r>
            <a:rPr kumimoji="1" lang="en-US" altLang="ja-JP" sz="1000" b="0" i="0" baseline="0">
              <a:solidFill>
                <a:schemeClr val="dk1"/>
              </a:solidFill>
              <a:effectLst/>
              <a:latin typeface="+mn-lt"/>
              <a:ea typeface="+mn-ea"/>
              <a:cs typeface="+mn-cs"/>
            </a:rPr>
            <a:t>R2</a:t>
          </a:r>
          <a:r>
            <a:rPr kumimoji="1" lang="ja-JP" altLang="ja-JP" sz="1000" b="0" i="0" baseline="0">
              <a:solidFill>
                <a:schemeClr val="dk1"/>
              </a:solidFill>
              <a:effectLst/>
              <a:latin typeface="+mn-lt"/>
              <a:ea typeface="+mn-ea"/>
              <a:cs typeface="+mn-cs"/>
            </a:rPr>
            <a:t>年度で</a:t>
          </a:r>
          <a:r>
            <a:rPr kumimoji="1" lang="en-US" altLang="ja-JP" sz="1000" b="0" i="0" baseline="0">
              <a:solidFill>
                <a:schemeClr val="dk1"/>
              </a:solidFill>
              <a:effectLst/>
              <a:latin typeface="+mn-lt"/>
              <a:ea typeface="+mn-ea"/>
              <a:cs typeface="+mn-cs"/>
            </a:rPr>
            <a:t>758,807</a:t>
          </a:r>
          <a:r>
            <a:rPr kumimoji="1" lang="ja-JP" altLang="ja-JP" sz="1000" b="0" i="0" baseline="0">
              <a:solidFill>
                <a:schemeClr val="dk1"/>
              </a:solidFill>
              <a:effectLst/>
              <a:latin typeface="+mn-lt"/>
              <a:ea typeface="+mn-ea"/>
              <a:cs typeface="+mn-cs"/>
            </a:rPr>
            <a:t>円、</a:t>
          </a:r>
          <a:r>
            <a:rPr kumimoji="1" lang="en-US" altLang="ja-JP" sz="1000" b="0" i="0" baseline="0">
              <a:solidFill>
                <a:schemeClr val="dk1"/>
              </a:solidFill>
              <a:effectLst/>
              <a:latin typeface="+mn-lt"/>
              <a:ea typeface="+mn-ea"/>
              <a:cs typeface="+mn-cs"/>
            </a:rPr>
            <a:t>R3</a:t>
          </a:r>
          <a:r>
            <a:rPr kumimoji="1" lang="ja-JP" altLang="ja-JP" sz="1000" b="0" i="0" baseline="0">
              <a:solidFill>
                <a:schemeClr val="dk1"/>
              </a:solidFill>
              <a:effectLst/>
              <a:latin typeface="+mn-lt"/>
              <a:ea typeface="+mn-ea"/>
              <a:cs typeface="+mn-cs"/>
            </a:rPr>
            <a:t>年度で</a:t>
          </a:r>
          <a:r>
            <a:rPr kumimoji="1" lang="en-US" altLang="ja-JP" sz="1000" b="0" i="0" baseline="0">
              <a:solidFill>
                <a:schemeClr val="dk1"/>
              </a:solidFill>
              <a:effectLst/>
              <a:latin typeface="+mn-lt"/>
              <a:ea typeface="+mn-ea"/>
              <a:cs typeface="+mn-cs"/>
            </a:rPr>
            <a:t>675,701</a:t>
          </a:r>
          <a:r>
            <a:rPr kumimoji="1" lang="ja-JP" altLang="ja-JP" sz="1000" b="0" i="0" baseline="0">
              <a:solidFill>
                <a:schemeClr val="dk1"/>
              </a:solidFill>
              <a:effectLst/>
              <a:latin typeface="+mn-lt"/>
              <a:ea typeface="+mn-ea"/>
              <a:cs typeface="+mn-cs"/>
            </a:rPr>
            <a:t>円、</a:t>
          </a:r>
          <a:r>
            <a:rPr kumimoji="1" lang="en-US" altLang="ja-JP" sz="1000" b="0" i="0" baseline="0">
              <a:solidFill>
                <a:schemeClr val="dk1"/>
              </a:solidFill>
              <a:effectLst/>
              <a:latin typeface="+mn-lt"/>
              <a:ea typeface="+mn-ea"/>
              <a:cs typeface="+mn-cs"/>
            </a:rPr>
            <a:t>R4</a:t>
          </a:r>
          <a:r>
            <a:rPr kumimoji="1" lang="ja-JP" altLang="ja-JP" sz="1000" b="0" i="0" baseline="0">
              <a:solidFill>
                <a:schemeClr val="dk1"/>
              </a:solidFill>
              <a:effectLst/>
              <a:latin typeface="+mn-lt"/>
              <a:ea typeface="+mn-ea"/>
              <a:cs typeface="+mn-cs"/>
            </a:rPr>
            <a:t>年度で</a:t>
          </a:r>
          <a:r>
            <a:rPr kumimoji="1" lang="en-US" altLang="ja-JP" sz="1000" b="0" i="0" baseline="0">
              <a:solidFill>
                <a:schemeClr val="dk1"/>
              </a:solidFill>
              <a:effectLst/>
              <a:latin typeface="+mn-lt"/>
              <a:ea typeface="+mn-ea"/>
              <a:cs typeface="+mn-cs"/>
            </a:rPr>
            <a:t>697,209</a:t>
          </a:r>
          <a:r>
            <a:rPr kumimoji="1" lang="ja-JP" altLang="ja-JP" sz="1000" b="0" i="0" baseline="0">
              <a:solidFill>
                <a:schemeClr val="dk1"/>
              </a:solidFill>
              <a:effectLst/>
              <a:latin typeface="+mn-lt"/>
              <a:ea typeface="+mn-ea"/>
              <a:cs typeface="+mn-cs"/>
            </a:rPr>
            <a:t>千円、</a:t>
          </a:r>
          <a:r>
            <a:rPr kumimoji="1" lang="en-US" altLang="ja-JP" sz="1000" b="0" i="0" baseline="0">
              <a:solidFill>
                <a:schemeClr val="dk1"/>
              </a:solidFill>
              <a:effectLst/>
              <a:latin typeface="+mn-lt"/>
              <a:ea typeface="+mn-ea"/>
              <a:cs typeface="+mn-cs"/>
            </a:rPr>
            <a:t>R5</a:t>
          </a:r>
          <a:r>
            <a:rPr kumimoji="1" lang="ja-JP" altLang="ja-JP" sz="1000" b="0" i="0" baseline="0">
              <a:solidFill>
                <a:schemeClr val="dk1"/>
              </a:solidFill>
              <a:effectLst/>
              <a:latin typeface="+mn-lt"/>
              <a:ea typeface="+mn-ea"/>
              <a:cs typeface="+mn-cs"/>
            </a:rPr>
            <a:t>年度で</a:t>
          </a:r>
          <a:r>
            <a:rPr kumimoji="1" lang="en-US" altLang="ja-JP" sz="1000" b="0" i="0" baseline="0">
              <a:solidFill>
                <a:schemeClr val="dk1"/>
              </a:solidFill>
              <a:effectLst/>
              <a:latin typeface="+mn-lt"/>
              <a:ea typeface="+mn-ea"/>
              <a:cs typeface="+mn-cs"/>
            </a:rPr>
            <a:t>769,409</a:t>
          </a:r>
          <a:r>
            <a:rPr kumimoji="1" lang="ja-JP" altLang="ja-JP" sz="1000" b="0" i="0" baseline="0">
              <a:solidFill>
                <a:schemeClr val="dk1"/>
              </a:solidFill>
              <a:effectLst/>
              <a:latin typeface="+mn-lt"/>
              <a:ea typeface="+mn-ea"/>
              <a:cs typeface="+mn-cs"/>
            </a:rPr>
            <a:t>千円と、特別定額給付金給付事業により歳出額が特に大きかった</a:t>
          </a:r>
          <a:r>
            <a:rPr kumimoji="1" lang="en-US" altLang="ja-JP" sz="1000" b="0" i="0" baseline="0">
              <a:solidFill>
                <a:schemeClr val="dk1"/>
              </a:solidFill>
              <a:effectLst/>
              <a:latin typeface="+mn-lt"/>
              <a:ea typeface="+mn-ea"/>
              <a:cs typeface="+mn-cs"/>
            </a:rPr>
            <a:t>R2</a:t>
          </a:r>
          <a:r>
            <a:rPr kumimoji="1" lang="ja-JP" altLang="ja-JP" sz="1000" b="0" i="0" baseline="0">
              <a:solidFill>
                <a:schemeClr val="dk1"/>
              </a:solidFill>
              <a:effectLst/>
              <a:latin typeface="+mn-lt"/>
              <a:ea typeface="+mn-ea"/>
              <a:cs typeface="+mn-cs"/>
            </a:rPr>
            <a:t>年度を超えたが、これは物価高騰による物件費の増加や普通建設事業の増加等が要因である。住民一人当たりの目的別歳出で類似団体平均より高くなっているものは</a:t>
          </a:r>
          <a:r>
            <a:rPr kumimoji="1" lang="ja-JP" altLang="en-US" sz="1000" b="0" i="0" baseline="0">
              <a:solidFill>
                <a:schemeClr val="dk1"/>
              </a:solidFill>
              <a:effectLst/>
              <a:latin typeface="+mn-lt"/>
              <a:ea typeface="+mn-ea"/>
              <a:cs typeface="+mn-cs"/>
            </a:rPr>
            <a:t>議会費、</a:t>
          </a:r>
          <a:r>
            <a:rPr kumimoji="1" lang="ja-JP" altLang="ja-JP" sz="1000" b="0" i="0" baseline="0">
              <a:solidFill>
                <a:schemeClr val="dk1"/>
              </a:solidFill>
              <a:effectLst/>
              <a:latin typeface="+mn-lt"/>
              <a:ea typeface="+mn-ea"/>
              <a:cs typeface="+mn-cs"/>
            </a:rPr>
            <a:t>衛生費、商工費、</a:t>
          </a:r>
          <a:r>
            <a:rPr lang="ja-JP" altLang="ja-JP" sz="1000" b="0" i="0" baseline="0">
              <a:solidFill>
                <a:schemeClr val="dk1"/>
              </a:solidFill>
              <a:effectLst/>
              <a:latin typeface="+mn-lt"/>
              <a:ea typeface="+mn-ea"/>
              <a:cs typeface="+mn-cs"/>
            </a:rPr>
            <a:t>消防費、</a:t>
          </a:r>
          <a:r>
            <a:rPr lang="ja-JP" altLang="en-US" sz="1000" b="0" i="0" baseline="0">
              <a:solidFill>
                <a:schemeClr val="dk1"/>
              </a:solidFill>
              <a:effectLst/>
              <a:latin typeface="+mn-lt"/>
              <a:ea typeface="+mn-ea"/>
              <a:cs typeface="+mn-cs"/>
            </a:rPr>
            <a:t>教育費、災害復旧費、</a:t>
          </a:r>
          <a:r>
            <a:rPr lang="ja-JP" altLang="ja-JP" sz="1000" b="0" i="0" baseline="0">
              <a:solidFill>
                <a:schemeClr val="dk1"/>
              </a:solidFill>
              <a:effectLst/>
              <a:latin typeface="+mn-lt"/>
              <a:ea typeface="+mn-ea"/>
              <a:cs typeface="+mn-cs"/>
            </a:rPr>
            <a:t>公債費である。衛生費は宇陀衛生一部事務組合負担金や病院事業特別会計繰出金の増等により増加した。商工費は奈良サテライトオフィスうだ整備事業等により増加し、類似団体平均を上回った。消防費は、広域消防組合への負担金が大きく、類似団体平均を大きく上回る状態が続いている。</a:t>
          </a:r>
          <a:r>
            <a:rPr kumimoji="1" lang="ja-JP" altLang="ja-JP" sz="1000" b="0" i="0" baseline="0">
              <a:solidFill>
                <a:schemeClr val="dk1"/>
              </a:solidFill>
              <a:effectLst/>
              <a:latin typeface="+mn-lt"/>
              <a:ea typeface="+mn-ea"/>
              <a:cs typeface="+mn-cs"/>
            </a:rPr>
            <a:t>教育費については、新学校給食センター建設事業の増等により類似団体平均を上回った。災害復旧費は、令和</a:t>
          </a:r>
          <a:r>
            <a:rPr kumimoji="1" lang="en-US" altLang="ja-JP" sz="1000" b="0" i="0" baseline="0">
              <a:solidFill>
                <a:schemeClr val="dk1"/>
              </a:solidFill>
              <a:effectLst/>
              <a:latin typeface="+mn-lt"/>
              <a:ea typeface="+mn-ea"/>
              <a:cs typeface="+mn-cs"/>
            </a:rPr>
            <a:t>5</a:t>
          </a:r>
          <a:r>
            <a:rPr kumimoji="1" lang="ja-JP" altLang="ja-JP" sz="1000" b="0" i="0" baseline="0">
              <a:solidFill>
                <a:schemeClr val="dk1"/>
              </a:solidFill>
              <a:effectLst/>
              <a:latin typeface="+mn-lt"/>
              <a:ea typeface="+mn-ea"/>
              <a:cs typeface="+mn-cs"/>
            </a:rPr>
            <a:t>年</a:t>
          </a:r>
          <a:r>
            <a:rPr kumimoji="1" lang="en-US" altLang="ja-JP" sz="1000" b="0" i="0" baseline="0">
              <a:solidFill>
                <a:schemeClr val="dk1"/>
              </a:solidFill>
              <a:effectLst/>
              <a:latin typeface="+mn-lt"/>
              <a:ea typeface="+mn-ea"/>
              <a:cs typeface="+mn-cs"/>
            </a:rPr>
            <a:t>6</a:t>
          </a:r>
          <a:r>
            <a:rPr kumimoji="1" lang="ja-JP" altLang="ja-JP" sz="1000" b="0" i="0" baseline="0">
              <a:solidFill>
                <a:schemeClr val="dk1"/>
              </a:solidFill>
              <a:effectLst/>
              <a:latin typeface="+mn-lt"/>
              <a:ea typeface="+mn-ea"/>
              <a:cs typeface="+mn-cs"/>
            </a:rPr>
            <a:t>月豪雨による被害が大きかったことにより増加となった。公債費は</a:t>
          </a:r>
          <a:r>
            <a:rPr kumimoji="1" lang="ja-JP" altLang="en-US" sz="1000" b="0" i="0" baseline="0">
              <a:solidFill>
                <a:schemeClr val="dk1"/>
              </a:solidFill>
              <a:effectLst/>
              <a:latin typeface="+mn-lt"/>
              <a:ea typeface="+mn-ea"/>
              <a:cs typeface="+mn-cs"/>
            </a:rPr>
            <a:t>直近</a:t>
          </a:r>
          <a:r>
            <a:rPr kumimoji="1" lang="en-US" altLang="ja-JP" sz="1000" b="0" i="0" baseline="0">
              <a:solidFill>
                <a:schemeClr val="dk1"/>
              </a:solidFill>
              <a:effectLst/>
              <a:latin typeface="+mn-lt"/>
              <a:ea typeface="+mn-ea"/>
              <a:cs typeface="+mn-cs"/>
            </a:rPr>
            <a:t>5</a:t>
          </a:r>
          <a:r>
            <a:rPr kumimoji="1" lang="ja-JP" altLang="en-US" sz="1000" b="0" i="0" baseline="0">
              <a:solidFill>
                <a:schemeClr val="dk1"/>
              </a:solidFill>
              <a:effectLst/>
              <a:latin typeface="+mn-lt"/>
              <a:ea typeface="+mn-ea"/>
              <a:cs typeface="+mn-cs"/>
            </a:rPr>
            <a:t>年で増減はあるものの、すべての年で</a:t>
          </a:r>
          <a:r>
            <a:rPr kumimoji="1" lang="ja-JP" altLang="ja-JP" sz="1000" b="0" i="0" baseline="0">
              <a:solidFill>
                <a:schemeClr val="dk1"/>
              </a:solidFill>
              <a:effectLst/>
              <a:latin typeface="+mn-lt"/>
              <a:ea typeface="+mn-ea"/>
              <a:cs typeface="+mn-cs"/>
            </a:rPr>
            <a:t>類似団体平均を上回っている。</a:t>
          </a:r>
          <a:r>
            <a:rPr kumimoji="1" lang="ja-JP" altLang="en-US" sz="1000" b="0" i="0" baseline="0">
              <a:solidFill>
                <a:srgbClr val="FF0000"/>
              </a:solidFill>
              <a:effectLst/>
              <a:latin typeface="+mn-lt"/>
              <a:ea typeface="+mn-ea"/>
              <a:cs typeface="+mn-cs"/>
            </a:rPr>
            <a:t>また、前年度より増加したのは農林水産業費、消防費、土木費で、それぞれジビエ利活用施設、防災拠点施設、公園施設の施設整備事業が要因となっている。</a:t>
          </a:r>
          <a:r>
            <a:rPr lang="ja-JP" altLang="ja-JP" sz="1000" b="0" i="0" baseline="0">
              <a:solidFill>
                <a:schemeClr val="dk1"/>
              </a:solidFill>
              <a:effectLst/>
              <a:latin typeface="+mn-lt"/>
              <a:ea typeface="+mn-ea"/>
              <a:cs typeface="+mn-cs"/>
            </a:rPr>
            <a:t>今後、老朽化した各施設改修や維持管理費等の増が見込まれることから、行政改革を含め事業の取捨選択を行い、各目的への経費配分を適正に行っていく。</a:t>
          </a:r>
          <a:endParaRPr lang="ja-JP" altLang="ja-JP" sz="10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実質収支額は継続して黒字を確保して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、実質単年度収支について</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、赤字と</a:t>
          </a:r>
          <a:r>
            <a:rPr kumimoji="1" lang="ja-JP" altLang="ja-JP" sz="1100">
              <a:solidFill>
                <a:schemeClr val="dk1"/>
              </a:solidFill>
              <a:effectLst/>
              <a:latin typeface="+mn-lt"/>
              <a:ea typeface="+mn-ea"/>
              <a:cs typeface="+mn-cs"/>
            </a:rPr>
            <a:t>なっている。</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年度は積立て（</a:t>
          </a:r>
          <a:r>
            <a:rPr kumimoji="1" lang="en-US" altLang="ja-JP" sz="1100">
              <a:solidFill>
                <a:schemeClr val="dk1"/>
              </a:solidFill>
              <a:effectLst/>
              <a:latin typeface="+mn-lt"/>
              <a:ea typeface="+mn-ea"/>
              <a:cs typeface="+mn-cs"/>
            </a:rPr>
            <a:t>335</a:t>
          </a:r>
          <a:r>
            <a:rPr kumimoji="1" lang="ja-JP" altLang="ja-JP" sz="1100">
              <a:solidFill>
                <a:schemeClr val="dk1"/>
              </a:solidFill>
              <a:effectLst/>
              <a:latin typeface="+mn-lt"/>
              <a:ea typeface="+mn-ea"/>
              <a:cs typeface="+mn-cs"/>
            </a:rPr>
            <a:t>百万円）を行いつつもほぼ同額の取崩し（</a:t>
          </a:r>
          <a:r>
            <a:rPr kumimoji="1" lang="en-US" altLang="ja-JP" sz="1100">
              <a:solidFill>
                <a:schemeClr val="dk1"/>
              </a:solidFill>
              <a:effectLst/>
              <a:latin typeface="+mn-lt"/>
              <a:ea typeface="+mn-ea"/>
              <a:cs typeface="+mn-cs"/>
            </a:rPr>
            <a:t>330</a:t>
          </a:r>
          <a:r>
            <a:rPr kumimoji="1" lang="ja-JP" altLang="ja-JP" sz="1100">
              <a:solidFill>
                <a:schemeClr val="dk1"/>
              </a:solidFill>
              <a:effectLst/>
              <a:latin typeface="+mn-lt"/>
              <a:ea typeface="+mn-ea"/>
              <a:cs typeface="+mn-cs"/>
            </a:rPr>
            <a:t>百万円）を行ったが、</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前年度に引き続き積立て（</a:t>
          </a:r>
          <a:r>
            <a:rPr kumimoji="1" lang="en-US" altLang="ja-JP" sz="1100">
              <a:solidFill>
                <a:schemeClr val="dk1"/>
              </a:solidFill>
              <a:effectLst/>
              <a:latin typeface="+mn-lt"/>
              <a:ea typeface="+mn-ea"/>
              <a:cs typeface="+mn-cs"/>
            </a:rPr>
            <a:t>362</a:t>
          </a:r>
          <a:r>
            <a:rPr kumimoji="1" lang="ja-JP" altLang="ja-JP" sz="1100">
              <a:solidFill>
                <a:schemeClr val="dk1"/>
              </a:solidFill>
              <a:effectLst/>
              <a:latin typeface="+mn-lt"/>
              <a:ea typeface="+mn-ea"/>
              <a:cs typeface="+mn-cs"/>
            </a:rPr>
            <a:t>百万円）を行い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ほぼ同額の取崩し（</a:t>
          </a:r>
          <a:r>
            <a:rPr kumimoji="1" lang="en-US" altLang="ja-JP" sz="1100">
              <a:solidFill>
                <a:schemeClr val="dk1"/>
              </a:solidFill>
              <a:effectLst/>
              <a:latin typeface="+mn-lt"/>
              <a:ea typeface="+mn-ea"/>
              <a:cs typeface="+mn-cs"/>
            </a:rPr>
            <a:t>350</a:t>
          </a:r>
          <a:r>
            <a:rPr kumimoji="1" lang="ja-JP" altLang="ja-JP" sz="1100">
              <a:solidFill>
                <a:schemeClr val="dk1"/>
              </a:solidFill>
              <a:effectLst/>
              <a:latin typeface="+mn-lt"/>
              <a:ea typeface="+mn-ea"/>
              <a:cs typeface="+mn-cs"/>
            </a:rPr>
            <a:t>百万円）を行ったことなどから実質単年度収支額が減少し、標準財政規模比は</a:t>
          </a:r>
          <a:r>
            <a:rPr kumimoji="1" lang="en-US" altLang="ja-JP" sz="1100">
              <a:solidFill>
                <a:schemeClr val="dk1"/>
              </a:solidFill>
              <a:effectLst/>
              <a:latin typeface="+mn-lt"/>
              <a:ea typeface="+mn-ea"/>
              <a:cs typeface="+mn-cs"/>
            </a:rPr>
            <a:t>1.19</a:t>
          </a:r>
          <a:r>
            <a:rPr kumimoji="1" lang="ja-JP" altLang="ja-JP" sz="1100">
              <a:solidFill>
                <a:schemeClr val="dk1"/>
              </a:solidFill>
              <a:effectLst/>
              <a:latin typeface="+mn-lt"/>
              <a:ea typeface="+mn-ea"/>
              <a:cs typeface="+mn-cs"/>
            </a:rPr>
            <a:t>ポイント減少した。今後は各施設改修等により歳出額の増が見込まれることから、第</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次宇陀市行政改革大綱に基づいて行財政改革に取り組み、持続可能な財政運営の確立に努める。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赤字となっている事業会計は、住宅新築資金等貸付事業特別会計</a:t>
          </a:r>
          <a:r>
            <a:rPr kumimoji="1" lang="ja-JP" altLang="en-US" sz="1100">
              <a:solidFill>
                <a:srgbClr val="FF0000"/>
              </a:solidFill>
              <a:effectLst/>
              <a:latin typeface="+mn-lt"/>
              <a:ea typeface="+mn-ea"/>
              <a:cs typeface="+mn-cs"/>
            </a:rPr>
            <a:t>及び介護老人保健施設特別会計</a:t>
          </a:r>
          <a:r>
            <a:rPr kumimoji="1" lang="ja-JP" altLang="ja-JP" sz="1100">
              <a:solidFill>
                <a:schemeClr val="dk1"/>
              </a:solidFill>
              <a:effectLst/>
              <a:latin typeface="+mn-lt"/>
              <a:ea typeface="+mn-ea"/>
              <a:cs typeface="+mn-cs"/>
            </a:rPr>
            <a:t>である。住宅新築資金等貸付事業特別会計については、合併以前に公住債を財源に運営されていたもので、現在は新規貸付を行わずに、元利償還を行っていることから、年々起債残高は減少しているものの貸付先からの償還の一部で滞納が生じているため、毎年赤字が発生している状況にある。現在は、奈良県住宅新築資金等貸付金回収管理組合において貸付金の回収事務を行っているが、</a:t>
          </a:r>
          <a:r>
            <a:rPr kumimoji="1" lang="ja-JP" altLang="en-US" sz="1100">
              <a:solidFill>
                <a:schemeClr val="dk1"/>
              </a:solidFill>
              <a:effectLst/>
              <a:latin typeface="+mn-lt"/>
              <a:ea typeface="+mn-ea"/>
              <a:cs typeface="+mn-cs"/>
            </a:rPr>
            <a:t>組合解散後は市で</a:t>
          </a:r>
          <a:r>
            <a:rPr kumimoji="1" lang="ja-JP" altLang="ja-JP" sz="1100">
              <a:solidFill>
                <a:schemeClr val="dk1"/>
              </a:solidFill>
              <a:effectLst/>
              <a:latin typeface="+mn-lt"/>
              <a:ea typeface="+mn-ea"/>
              <a:cs typeface="+mn-cs"/>
            </a:rPr>
            <a:t>回収業務が滞りなく進められるよう努力していく。</a:t>
          </a:r>
          <a:r>
            <a:rPr kumimoji="1" lang="ja-JP" altLang="en-US" sz="1100">
              <a:solidFill>
                <a:srgbClr val="FF0000"/>
              </a:solidFill>
              <a:effectLst/>
              <a:latin typeface="+mn-lt"/>
              <a:ea typeface="+mn-ea"/>
              <a:cs typeface="+mn-cs"/>
            </a:rPr>
            <a:t>介護老人保健施設特別会計は、コロナ禍により利用率が低下したが、コロナ禍以降も利用率が低調なままであることが要因であるため、利用率の上昇に努める。</a:t>
          </a:r>
          <a:endParaRPr lang="ja-JP" altLang="ja-JP" sz="1400">
            <a:solidFill>
              <a:srgbClr val="FF0000"/>
            </a:solidFill>
            <a:effectLst/>
          </a:endParaRPr>
        </a:p>
        <a:p>
          <a:r>
            <a:rPr kumimoji="1" lang="ja-JP" altLang="ja-JP" sz="1100">
              <a:solidFill>
                <a:schemeClr val="dk1"/>
              </a:solidFill>
              <a:effectLst/>
              <a:latin typeface="+mn-lt"/>
              <a:ea typeface="+mn-ea"/>
              <a:cs typeface="+mn-cs"/>
            </a:rPr>
            <a:t>　また、左表においてその他会計に含まれる保養センター事業特別会計については、市直営で実施している観光事業で</a:t>
          </a:r>
          <a:r>
            <a:rPr kumimoji="1" lang="en-US" altLang="ja-JP" sz="1100">
              <a:solidFill>
                <a:schemeClr val="dk1"/>
              </a:solidFill>
              <a:effectLst/>
              <a:latin typeface="+mn-lt"/>
              <a:ea typeface="+mn-ea"/>
              <a:cs typeface="+mn-cs"/>
            </a:rPr>
            <a:t>S56</a:t>
          </a:r>
          <a:r>
            <a:rPr kumimoji="1" lang="ja-JP" altLang="ja-JP" sz="1100">
              <a:solidFill>
                <a:schemeClr val="dk1"/>
              </a:solidFill>
              <a:effectLst/>
              <a:latin typeface="+mn-lt"/>
              <a:ea typeface="+mn-ea"/>
              <a:cs typeface="+mn-cs"/>
            </a:rPr>
            <a:t>年の開設以来事業規模を拡大していたが、近隣での類似施設の整備や施設の老朽化などが要因となり年々累積赤字が拡大していった。そのため民間事業者による指定管理者制度を導入し、</a:t>
          </a:r>
          <a:r>
            <a:rPr kumimoji="1" lang="en-US" altLang="ja-JP" sz="1100">
              <a:solidFill>
                <a:schemeClr val="dk1"/>
              </a:solidFill>
              <a:effectLst/>
              <a:latin typeface="+mn-lt"/>
              <a:ea typeface="+mn-ea"/>
              <a:cs typeface="+mn-cs"/>
            </a:rPr>
            <a:t>H22</a:t>
          </a:r>
          <a:r>
            <a:rPr kumimoji="1" lang="ja-JP" altLang="ja-JP" sz="1100">
              <a:solidFill>
                <a:schemeClr val="dk1"/>
              </a:solidFill>
              <a:effectLst/>
              <a:latin typeface="+mn-lt"/>
              <a:ea typeface="+mn-ea"/>
              <a:cs typeface="+mn-cs"/>
            </a:rPr>
            <a:t>年度から運営全般を指定管理者に委託して事業を実施するとともに、それまで勤務していた職員を普通会計に引き上げて事業を行い、</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年度までに赤字を解消する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保養センター事業特別会計経営健全化計画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を策定した。計画に沿って赤字解消を進めてきた結果、計画では</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年度での赤字解消を目指していたが、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年前倒しで</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年度に目標を達成した。</a:t>
          </a:r>
          <a:endParaRPr lang="ja-JP" altLang="ja-JP" sz="1400">
            <a:effectLst/>
          </a:endParaRPr>
        </a:p>
        <a:p>
          <a:r>
            <a:rPr kumimoji="1" lang="ja-JP" altLang="ja-JP" sz="1100">
              <a:solidFill>
                <a:schemeClr val="dk1"/>
              </a:solidFill>
              <a:effectLst/>
              <a:latin typeface="+mn-lt"/>
              <a:ea typeface="+mn-ea"/>
              <a:cs typeface="+mn-cs"/>
            </a:rPr>
            <a:t>　市全体として特別会計の安定運営に向けて推進するよう努める。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Q4" workbookViewId="0">
      <selection activeCell="BN13" sqref="BN13:DA13"/>
    </sheetView>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c r="B2" s="182" t="s">
        <v>77</v>
      </c>
      <c r="C2" s="182"/>
      <c r="D2" s="183"/>
    </row>
    <row r="3" spans="1:119" ht="18.75" customHeight="1" thickBot="1">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21471810</v>
      </c>
      <c r="BO4" s="449"/>
      <c r="BP4" s="449"/>
      <c r="BQ4" s="449"/>
      <c r="BR4" s="449"/>
      <c r="BS4" s="449"/>
      <c r="BT4" s="449"/>
      <c r="BU4" s="450"/>
      <c r="BV4" s="448">
        <v>20009006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3.6</v>
      </c>
      <c r="CU4" s="589"/>
      <c r="CV4" s="589"/>
      <c r="CW4" s="589"/>
      <c r="CX4" s="589"/>
      <c r="CY4" s="589"/>
      <c r="CZ4" s="589"/>
      <c r="DA4" s="590"/>
      <c r="DB4" s="588">
        <v>4.2</v>
      </c>
      <c r="DC4" s="589"/>
      <c r="DD4" s="589"/>
      <c r="DE4" s="589"/>
      <c r="DF4" s="589"/>
      <c r="DG4" s="589"/>
      <c r="DH4" s="589"/>
      <c r="DI4" s="590"/>
    </row>
    <row r="5" spans="1:119" ht="18.75" customHeight="1">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21040259</v>
      </c>
      <c r="BO5" s="420"/>
      <c r="BP5" s="420"/>
      <c r="BQ5" s="420"/>
      <c r="BR5" s="420"/>
      <c r="BS5" s="420"/>
      <c r="BT5" s="420"/>
      <c r="BU5" s="421"/>
      <c r="BV5" s="419">
        <v>19480722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95.4</v>
      </c>
      <c r="CU5" s="417"/>
      <c r="CV5" s="417"/>
      <c r="CW5" s="417"/>
      <c r="CX5" s="417"/>
      <c r="CY5" s="417"/>
      <c r="CZ5" s="417"/>
      <c r="DA5" s="418"/>
      <c r="DB5" s="416">
        <v>94.6</v>
      </c>
      <c r="DC5" s="417"/>
      <c r="DD5" s="417"/>
      <c r="DE5" s="417"/>
      <c r="DF5" s="417"/>
      <c r="DG5" s="417"/>
      <c r="DH5" s="417"/>
      <c r="DI5" s="418"/>
    </row>
    <row r="6" spans="1:119" ht="18.75" customHeight="1">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431551</v>
      </c>
      <c r="BO6" s="420"/>
      <c r="BP6" s="420"/>
      <c r="BQ6" s="420"/>
      <c r="BR6" s="420"/>
      <c r="BS6" s="420"/>
      <c r="BT6" s="420"/>
      <c r="BU6" s="421"/>
      <c r="BV6" s="419">
        <v>528284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95.9</v>
      </c>
      <c r="CU6" s="563"/>
      <c r="CV6" s="563"/>
      <c r="CW6" s="563"/>
      <c r="CX6" s="563"/>
      <c r="CY6" s="563"/>
      <c r="CZ6" s="563"/>
      <c r="DA6" s="564"/>
      <c r="DB6" s="562">
        <v>95.6</v>
      </c>
      <c r="DC6" s="563"/>
      <c r="DD6" s="563"/>
      <c r="DE6" s="563"/>
      <c r="DF6" s="563"/>
      <c r="DG6" s="563"/>
      <c r="DH6" s="563"/>
      <c r="DI6" s="564"/>
    </row>
    <row r="7" spans="1:119" ht="18.75" customHeight="1">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31633</v>
      </c>
      <c r="BO7" s="420"/>
      <c r="BP7" s="420"/>
      <c r="BQ7" s="420"/>
      <c r="BR7" s="420"/>
      <c r="BS7" s="420"/>
      <c r="BT7" s="420"/>
      <c r="BU7" s="421"/>
      <c r="BV7" s="419">
        <v>62680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11116563</v>
      </c>
      <c r="CU7" s="420"/>
      <c r="CV7" s="420"/>
      <c r="CW7" s="420"/>
      <c r="CX7" s="420"/>
      <c r="CY7" s="420"/>
      <c r="CZ7" s="420"/>
      <c r="DA7" s="421"/>
      <c r="DB7" s="419">
        <v>11085459</v>
      </c>
      <c r="DC7" s="420"/>
      <c r="DD7" s="420"/>
      <c r="DE7" s="420"/>
      <c r="DF7" s="420"/>
      <c r="DG7" s="420"/>
      <c r="DH7" s="420"/>
      <c r="DI7" s="421"/>
    </row>
    <row r="8" spans="1:119" ht="18.75" customHeight="1" thickBot="1">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399918</v>
      </c>
      <c r="BO8" s="420"/>
      <c r="BP8" s="420"/>
      <c r="BQ8" s="420"/>
      <c r="BR8" s="420"/>
      <c r="BS8" s="420"/>
      <c r="BT8" s="420"/>
      <c r="BU8" s="421"/>
      <c r="BV8" s="419">
        <v>465604</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0.28000000000000003</v>
      </c>
      <c r="CU8" s="523"/>
      <c r="CV8" s="523"/>
      <c r="CW8" s="523"/>
      <c r="CX8" s="523"/>
      <c r="CY8" s="523"/>
      <c r="CZ8" s="523"/>
      <c r="DA8" s="524"/>
      <c r="DB8" s="522">
        <v>0.28000000000000003</v>
      </c>
      <c r="DC8" s="523"/>
      <c r="DD8" s="523"/>
      <c r="DE8" s="523"/>
      <c r="DF8" s="523"/>
      <c r="DG8" s="523"/>
      <c r="DH8" s="523"/>
      <c r="DI8" s="524"/>
    </row>
    <row r="9" spans="1:119" ht="18.75" customHeight="1" thickBot="1">
      <c r="A9" s="181"/>
      <c r="B9" s="551" t="s">
        <v>107</v>
      </c>
      <c r="C9" s="552"/>
      <c r="D9" s="552"/>
      <c r="E9" s="552"/>
      <c r="F9" s="552"/>
      <c r="G9" s="552"/>
      <c r="H9" s="552"/>
      <c r="I9" s="552"/>
      <c r="J9" s="552"/>
      <c r="K9" s="470"/>
      <c r="L9" s="553" t="s">
        <v>108</v>
      </c>
      <c r="M9" s="554"/>
      <c r="N9" s="554"/>
      <c r="O9" s="554"/>
      <c r="P9" s="554"/>
      <c r="Q9" s="555"/>
      <c r="R9" s="556">
        <v>28121</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-65686</v>
      </c>
      <c r="BO9" s="420"/>
      <c r="BP9" s="420"/>
      <c r="BQ9" s="420"/>
      <c r="BR9" s="420"/>
      <c r="BS9" s="420"/>
      <c r="BT9" s="420"/>
      <c r="BU9" s="421"/>
      <c r="BV9" s="419">
        <v>71965</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17.3</v>
      </c>
      <c r="CU9" s="417"/>
      <c r="CV9" s="417"/>
      <c r="CW9" s="417"/>
      <c r="CX9" s="417"/>
      <c r="CY9" s="417"/>
      <c r="CZ9" s="417"/>
      <c r="DA9" s="418"/>
      <c r="DB9" s="416">
        <v>17.8</v>
      </c>
      <c r="DC9" s="417"/>
      <c r="DD9" s="417"/>
      <c r="DE9" s="417"/>
      <c r="DF9" s="417"/>
      <c r="DG9" s="417"/>
      <c r="DH9" s="417"/>
      <c r="DI9" s="418"/>
    </row>
    <row r="10" spans="1:119" ht="18.75" customHeight="1" thickBot="1">
      <c r="A10" s="181"/>
      <c r="B10" s="551"/>
      <c r="C10" s="552"/>
      <c r="D10" s="552"/>
      <c r="E10" s="552"/>
      <c r="F10" s="552"/>
      <c r="G10" s="552"/>
      <c r="H10" s="552"/>
      <c r="I10" s="552"/>
      <c r="J10" s="552"/>
      <c r="K10" s="470"/>
      <c r="L10" s="375" t="s">
        <v>113</v>
      </c>
      <c r="M10" s="376"/>
      <c r="N10" s="376"/>
      <c r="O10" s="376"/>
      <c r="P10" s="376"/>
      <c r="Q10" s="377"/>
      <c r="R10" s="372">
        <v>31105</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361303</v>
      </c>
      <c r="BO10" s="420"/>
      <c r="BP10" s="420"/>
      <c r="BQ10" s="420"/>
      <c r="BR10" s="420"/>
      <c r="BS10" s="420"/>
      <c r="BT10" s="420"/>
      <c r="BU10" s="421"/>
      <c r="BV10" s="419">
        <v>335139</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c r="A12" s="181"/>
      <c r="B12" s="525" t="s">
        <v>123</v>
      </c>
      <c r="C12" s="526"/>
      <c r="D12" s="526"/>
      <c r="E12" s="526"/>
      <c r="F12" s="526"/>
      <c r="G12" s="526"/>
      <c r="H12" s="526"/>
      <c r="I12" s="526"/>
      <c r="J12" s="526"/>
      <c r="K12" s="527"/>
      <c r="L12" s="534" t="s">
        <v>124</v>
      </c>
      <c r="M12" s="535"/>
      <c r="N12" s="535"/>
      <c r="O12" s="535"/>
      <c r="P12" s="535"/>
      <c r="Q12" s="536"/>
      <c r="R12" s="537">
        <v>27346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350000</v>
      </c>
      <c r="BO12" s="420"/>
      <c r="BP12" s="420"/>
      <c r="BQ12" s="420"/>
      <c r="BR12" s="420"/>
      <c r="BS12" s="420"/>
      <c r="BT12" s="420"/>
      <c r="BU12" s="421"/>
      <c r="BV12" s="419">
        <v>330000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c r="A13" s="181"/>
      <c r="B13" s="528"/>
      <c r="C13" s="529"/>
      <c r="D13" s="529"/>
      <c r="E13" s="529"/>
      <c r="F13" s="529"/>
      <c r="G13" s="529"/>
      <c r="H13" s="529"/>
      <c r="I13" s="529"/>
      <c r="J13" s="529"/>
      <c r="K13" s="530"/>
      <c r="L13" s="190"/>
      <c r="M13" s="503" t="s">
        <v>130</v>
      </c>
      <c r="N13" s="504"/>
      <c r="O13" s="504"/>
      <c r="P13" s="504"/>
      <c r="Q13" s="505"/>
      <c r="R13" s="506">
        <v>26992</v>
      </c>
      <c r="S13" s="507"/>
      <c r="T13" s="507"/>
      <c r="U13" s="507"/>
      <c r="V13" s="508"/>
      <c r="W13" s="509" t="s">
        <v>131</v>
      </c>
      <c r="X13" s="405"/>
      <c r="Y13" s="405"/>
      <c r="Z13" s="405"/>
      <c r="AA13" s="405"/>
      <c r="AB13" s="406"/>
      <c r="AC13" s="372">
        <v>917</v>
      </c>
      <c r="AD13" s="373"/>
      <c r="AE13" s="373"/>
      <c r="AF13" s="373"/>
      <c r="AG13" s="374"/>
      <c r="AH13" s="372">
        <v>1204</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-54383</v>
      </c>
      <c r="BO13" s="420"/>
      <c r="BP13" s="420"/>
      <c r="BQ13" s="420"/>
      <c r="BR13" s="420"/>
      <c r="BS13" s="420"/>
      <c r="BT13" s="420"/>
      <c r="BU13" s="421"/>
      <c r="BV13" s="419">
        <v>77104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v>
      </c>
      <c r="CU13" s="417"/>
      <c r="CV13" s="417"/>
      <c r="CW13" s="417"/>
      <c r="CX13" s="417"/>
      <c r="CY13" s="417"/>
      <c r="CZ13" s="417"/>
      <c r="DA13" s="418"/>
      <c r="DB13" s="416">
        <v>11</v>
      </c>
      <c r="DC13" s="417"/>
      <c r="DD13" s="417"/>
      <c r="DE13" s="417"/>
      <c r="DF13" s="417"/>
      <c r="DG13" s="417"/>
      <c r="DH13" s="417"/>
      <c r="DI13" s="418"/>
    </row>
    <row r="14" spans="1:119" ht="18.75" customHeight="1" thickBot="1">
      <c r="A14" s="181"/>
      <c r="B14" s="528"/>
      <c r="C14" s="529"/>
      <c r="D14" s="529"/>
      <c r="E14" s="529"/>
      <c r="F14" s="529"/>
      <c r="G14" s="529"/>
      <c r="H14" s="529"/>
      <c r="I14" s="529"/>
      <c r="J14" s="529"/>
      <c r="K14" s="530"/>
      <c r="L14" s="493" t="s">
        <v>135</v>
      </c>
      <c r="M14" s="546"/>
      <c r="N14" s="546"/>
      <c r="O14" s="546"/>
      <c r="P14" s="546"/>
      <c r="Q14" s="547"/>
      <c r="R14" s="506">
        <v>27941</v>
      </c>
      <c r="S14" s="507"/>
      <c r="T14" s="507"/>
      <c r="U14" s="507"/>
      <c r="V14" s="508"/>
      <c r="W14" s="510"/>
      <c r="X14" s="408"/>
      <c r="Y14" s="408"/>
      <c r="Z14" s="408"/>
      <c r="AA14" s="408"/>
      <c r="AB14" s="409"/>
      <c r="AC14" s="499">
        <v>7.6</v>
      </c>
      <c r="AD14" s="500"/>
      <c r="AE14" s="500"/>
      <c r="AF14" s="500"/>
      <c r="AG14" s="501"/>
      <c r="AH14" s="499">
        <v>8.9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79.900000000000006</v>
      </c>
      <c r="CU14" s="517"/>
      <c r="CV14" s="517"/>
      <c r="CW14" s="517"/>
      <c r="CX14" s="517"/>
      <c r="CY14" s="517"/>
      <c r="CZ14" s="517"/>
      <c r="DA14" s="518"/>
      <c r="DB14" s="516">
        <v>84.2</v>
      </c>
      <c r="DC14" s="517"/>
      <c r="DD14" s="517"/>
      <c r="DE14" s="517"/>
      <c r="DF14" s="517"/>
      <c r="DG14" s="517"/>
      <c r="DH14" s="517"/>
      <c r="DI14" s="518"/>
    </row>
    <row r="15" spans="1:119" ht="18.75" customHeight="1">
      <c r="A15" s="181"/>
      <c r="B15" s="528"/>
      <c r="C15" s="529"/>
      <c r="D15" s="529"/>
      <c r="E15" s="529"/>
      <c r="F15" s="529"/>
      <c r="G15" s="529"/>
      <c r="H15" s="529"/>
      <c r="I15" s="529"/>
      <c r="J15" s="529"/>
      <c r="K15" s="530"/>
      <c r="L15" s="190"/>
      <c r="M15" s="503" t="s">
        <v>130</v>
      </c>
      <c r="N15" s="504"/>
      <c r="O15" s="504"/>
      <c r="P15" s="504"/>
      <c r="Q15" s="505"/>
      <c r="R15" s="506">
        <v>27644</v>
      </c>
      <c r="S15" s="507"/>
      <c r="T15" s="507"/>
      <c r="U15" s="507"/>
      <c r="V15" s="508"/>
      <c r="W15" s="509" t="s">
        <v>137</v>
      </c>
      <c r="X15" s="405"/>
      <c r="Y15" s="405"/>
      <c r="Z15" s="405"/>
      <c r="AA15" s="405"/>
      <c r="AB15" s="406"/>
      <c r="AC15" s="372">
        <v>2679</v>
      </c>
      <c r="AD15" s="373"/>
      <c r="AE15" s="373"/>
      <c r="AF15" s="373"/>
      <c r="AG15" s="374"/>
      <c r="AH15" s="372">
        <v>3057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2872744</v>
      </c>
      <c r="BO15" s="449"/>
      <c r="BP15" s="449"/>
      <c r="BQ15" s="449"/>
      <c r="BR15" s="449"/>
      <c r="BS15" s="449"/>
      <c r="BT15" s="449"/>
      <c r="BU15" s="450"/>
      <c r="BV15" s="448">
        <v>2830091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22.1</v>
      </c>
      <c r="AD16" s="500"/>
      <c r="AE16" s="500"/>
      <c r="AF16" s="500"/>
      <c r="AG16" s="501"/>
      <c r="AH16" s="499">
        <v>22.7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10376708</v>
      </c>
      <c r="BO16" s="420"/>
      <c r="BP16" s="420"/>
      <c r="BQ16" s="420"/>
      <c r="BR16" s="420"/>
      <c r="BS16" s="420"/>
      <c r="BT16" s="420"/>
      <c r="BU16" s="421"/>
      <c r="BV16" s="419">
        <v>10290114</v>
      </c>
      <c r="BW16" s="420"/>
      <c r="BX16" s="420"/>
      <c r="BY16" s="420"/>
      <c r="BZ16" s="420"/>
      <c r="CA16" s="420"/>
      <c r="CB16" s="420"/>
      <c r="CC16" s="421"/>
      <c r="CD16" s="194"/>
      <c r="CE16" s="451" t="s">
        <v>143</v>
      </c>
      <c r="CF16" s="451"/>
      <c r="CG16" s="451"/>
      <c r="CH16" s="451"/>
      <c r="CI16" s="451"/>
      <c r="CJ16" s="451"/>
      <c r="CK16" s="451"/>
      <c r="CL16" s="451"/>
      <c r="CM16" s="451"/>
      <c r="CN16" s="451"/>
      <c r="CO16" s="451"/>
      <c r="CP16" s="451"/>
      <c r="CQ16" s="451"/>
      <c r="CR16" s="451"/>
      <c r="CS16" s="452"/>
      <c r="CT16" s="416">
        <v>15.8</v>
      </c>
      <c r="CU16" s="417"/>
      <c r="CV16" s="417"/>
      <c r="CW16" s="417"/>
      <c r="CX16" s="417"/>
      <c r="CY16" s="417"/>
      <c r="CZ16" s="417"/>
      <c r="DA16" s="418"/>
      <c r="DB16" s="416" t="s">
        <v>122</v>
      </c>
      <c r="DC16" s="417"/>
      <c r="DD16" s="417"/>
      <c r="DE16" s="417"/>
      <c r="DF16" s="417"/>
      <c r="DG16" s="417"/>
      <c r="DH16" s="417"/>
      <c r="DI16" s="418"/>
    </row>
    <row r="17" spans="1:113" ht="18.75" customHeight="1" thickBot="1">
      <c r="A17" s="181"/>
      <c r="B17" s="531"/>
      <c r="C17" s="532"/>
      <c r="D17" s="532"/>
      <c r="E17" s="532"/>
      <c r="F17" s="532"/>
      <c r="G17" s="532"/>
      <c r="H17" s="532"/>
      <c r="I17" s="532"/>
      <c r="J17" s="532"/>
      <c r="K17" s="533"/>
      <c r="L17" s="195"/>
      <c r="M17" s="512" t="s">
        <v>144</v>
      </c>
      <c r="N17" s="513"/>
      <c r="O17" s="513"/>
      <c r="P17" s="513"/>
      <c r="Q17" s="514"/>
      <c r="R17" s="496" t="s">
        <v>145</v>
      </c>
      <c r="S17" s="497"/>
      <c r="T17" s="497"/>
      <c r="U17" s="497"/>
      <c r="V17" s="498"/>
      <c r="W17" s="509" t="s">
        <v>146</v>
      </c>
      <c r="X17" s="405"/>
      <c r="Y17" s="405"/>
      <c r="Z17" s="405"/>
      <c r="AA17" s="405"/>
      <c r="AB17" s="406"/>
      <c r="AC17" s="372">
        <v>8504</v>
      </c>
      <c r="AD17" s="373"/>
      <c r="AE17" s="373"/>
      <c r="AF17" s="373"/>
      <c r="AG17" s="374"/>
      <c r="AH17" s="372">
        <v>9230</v>
      </c>
      <c r="AI17" s="373"/>
      <c r="AJ17" s="373"/>
      <c r="AK17" s="373"/>
      <c r="AL17" s="432"/>
      <c r="AM17" s="476"/>
      <c r="AN17" s="376"/>
      <c r="AO17" s="376"/>
      <c r="AP17" s="376"/>
      <c r="AQ17" s="376"/>
      <c r="AR17" s="376"/>
      <c r="AS17" s="376"/>
      <c r="AT17" s="377"/>
      <c r="AU17" s="477"/>
      <c r="AV17" s="478"/>
      <c r="AW17" s="478"/>
      <c r="AX17" s="478"/>
      <c r="AY17" s="433" t="s">
        <v>147</v>
      </c>
      <c r="AZ17" s="434"/>
      <c r="BA17" s="434"/>
      <c r="BB17" s="434"/>
      <c r="BC17" s="434"/>
      <c r="BD17" s="434"/>
      <c r="BE17" s="434"/>
      <c r="BF17" s="434"/>
      <c r="BG17" s="434"/>
      <c r="BH17" s="434"/>
      <c r="BI17" s="434"/>
      <c r="BJ17" s="434"/>
      <c r="BK17" s="434"/>
      <c r="BL17" s="434"/>
      <c r="BM17" s="435"/>
      <c r="BN17" s="419">
        <v>3562481</v>
      </c>
      <c r="BO17" s="420"/>
      <c r="BP17" s="420"/>
      <c r="BQ17" s="420"/>
      <c r="BR17" s="420"/>
      <c r="BS17" s="420"/>
      <c r="BT17" s="420"/>
      <c r="BU17" s="421"/>
      <c r="BV17" s="419">
        <v>3508123</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c r="A18" s="181"/>
      <c r="B18" s="469" t="s">
        <v>148</v>
      </c>
      <c r="C18" s="470"/>
      <c r="D18" s="470"/>
      <c r="E18" s="471"/>
      <c r="F18" s="471"/>
      <c r="G18" s="471"/>
      <c r="H18" s="471"/>
      <c r="I18" s="471"/>
      <c r="J18" s="471"/>
      <c r="K18" s="471"/>
      <c r="L18" s="472">
        <v>247.5</v>
      </c>
      <c r="M18" s="472"/>
      <c r="N18" s="472"/>
      <c r="O18" s="472"/>
      <c r="P18" s="472"/>
      <c r="Q18" s="472"/>
      <c r="R18" s="473"/>
      <c r="S18" s="473"/>
      <c r="T18" s="473"/>
      <c r="U18" s="473"/>
      <c r="V18" s="474"/>
      <c r="W18" s="490"/>
      <c r="X18" s="491"/>
      <c r="Y18" s="491"/>
      <c r="Z18" s="491"/>
      <c r="AA18" s="491"/>
      <c r="AB18" s="515"/>
      <c r="AC18" s="389">
        <v>70.3</v>
      </c>
      <c r="AD18" s="390"/>
      <c r="AE18" s="390"/>
      <c r="AF18" s="390"/>
      <c r="AG18" s="475"/>
      <c r="AH18" s="389">
        <v>68.400000000000006</v>
      </c>
      <c r="AI18" s="390"/>
      <c r="AJ18" s="390"/>
      <c r="AK18" s="390"/>
      <c r="AL18" s="391"/>
      <c r="AM18" s="476"/>
      <c r="AN18" s="376"/>
      <c r="AO18" s="376"/>
      <c r="AP18" s="376"/>
      <c r="AQ18" s="376"/>
      <c r="AR18" s="376"/>
      <c r="AS18" s="376"/>
      <c r="AT18" s="377"/>
      <c r="AU18" s="477"/>
      <c r="AV18" s="478"/>
      <c r="AW18" s="478"/>
      <c r="AX18" s="478"/>
      <c r="AY18" s="433" t="s">
        <v>149</v>
      </c>
      <c r="AZ18" s="434"/>
      <c r="BA18" s="434"/>
      <c r="BB18" s="434"/>
      <c r="BC18" s="434"/>
      <c r="BD18" s="434"/>
      <c r="BE18" s="434"/>
      <c r="BF18" s="434"/>
      <c r="BG18" s="434"/>
      <c r="BH18" s="434"/>
      <c r="BI18" s="434"/>
      <c r="BJ18" s="434"/>
      <c r="BK18" s="434"/>
      <c r="BL18" s="434"/>
      <c r="BM18" s="435"/>
      <c r="BN18" s="419">
        <v>10629878</v>
      </c>
      <c r="BO18" s="420"/>
      <c r="BP18" s="420"/>
      <c r="BQ18" s="420"/>
      <c r="BR18" s="420"/>
      <c r="BS18" s="420"/>
      <c r="BT18" s="420"/>
      <c r="BU18" s="421"/>
      <c r="BV18" s="419">
        <v>10587168</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c r="A19" s="181"/>
      <c r="B19" s="469" t="s">
        <v>150</v>
      </c>
      <c r="C19" s="470"/>
      <c r="D19" s="470"/>
      <c r="E19" s="471"/>
      <c r="F19" s="471"/>
      <c r="G19" s="471"/>
      <c r="H19" s="471"/>
      <c r="I19" s="471"/>
      <c r="J19" s="471"/>
      <c r="K19" s="471"/>
      <c r="L19" s="479">
        <v>114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151</v>
      </c>
      <c r="AZ19" s="434"/>
      <c r="BA19" s="434"/>
      <c r="BB19" s="434"/>
      <c r="BC19" s="434"/>
      <c r="BD19" s="434"/>
      <c r="BE19" s="434"/>
      <c r="BF19" s="434"/>
      <c r="BG19" s="434"/>
      <c r="BH19" s="434"/>
      <c r="BI19" s="434"/>
      <c r="BJ19" s="434"/>
      <c r="BK19" s="434"/>
      <c r="BL19" s="434"/>
      <c r="BM19" s="435"/>
      <c r="BN19" s="419">
        <v>14025416</v>
      </c>
      <c r="BO19" s="420"/>
      <c r="BP19" s="420"/>
      <c r="BQ19" s="420"/>
      <c r="BR19" s="420"/>
      <c r="BS19" s="420"/>
      <c r="BT19" s="420"/>
      <c r="BU19" s="421"/>
      <c r="BV19" s="419">
        <v>13826251</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c r="A20" s="181"/>
      <c r="B20" s="469" t="s">
        <v>152</v>
      </c>
      <c r="C20" s="470"/>
      <c r="D20" s="470"/>
      <c r="E20" s="471"/>
      <c r="F20" s="471"/>
      <c r="G20" s="471"/>
      <c r="H20" s="471"/>
      <c r="I20" s="471"/>
      <c r="J20" s="471"/>
      <c r="K20" s="471"/>
      <c r="L20" s="479">
        <v>10852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c r="A21" s="181"/>
      <c r="B21" s="466" t="s">
        <v>153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c r="A22" s="181"/>
      <c r="B22" s="395" t="s">
        <v>154</v>
      </c>
      <c r="C22" s="396"/>
      <c r="D22" s="397"/>
      <c r="E22" s="404" t="s">
        <v>1</v>
      </c>
      <c r="F22" s="405"/>
      <c r="G22" s="405"/>
      <c r="H22" s="405"/>
      <c r="I22" s="405"/>
      <c r="J22" s="405"/>
      <c r="K22" s="406"/>
      <c r="L22" s="404" t="s">
        <v>155</v>
      </c>
      <c r="M22" s="405"/>
      <c r="N22" s="405"/>
      <c r="O22" s="405"/>
      <c r="P22" s="406"/>
      <c r="Q22" s="410" t="s">
        <v>156</v>
      </c>
      <c r="R22" s="411"/>
      <c r="S22" s="411"/>
      <c r="T22" s="411"/>
      <c r="U22" s="411"/>
      <c r="V22" s="412"/>
      <c r="W22" s="461" t="s">
        <v>157</v>
      </c>
      <c r="X22" s="396"/>
      <c r="Y22" s="397"/>
      <c r="Z22" s="404" t="s">
        <v>1</v>
      </c>
      <c r="AA22" s="405"/>
      <c r="AB22" s="405"/>
      <c r="AC22" s="405"/>
      <c r="AD22" s="405"/>
      <c r="AE22" s="405"/>
      <c r="AF22" s="405"/>
      <c r="AG22" s="406"/>
      <c r="AH22" s="422" t="s">
        <v>158</v>
      </c>
      <c r="AI22" s="405"/>
      <c r="AJ22" s="405"/>
      <c r="AK22" s="405"/>
      <c r="AL22" s="406"/>
      <c r="AM22" s="422" t="s">
        <v>159</v>
      </c>
      <c r="AN22" s="423"/>
      <c r="AO22" s="423"/>
      <c r="AP22" s="423"/>
      <c r="AQ22" s="423"/>
      <c r="AR22" s="424"/>
      <c r="AS22" s="410" t="s">
        <v>156</v>
      </c>
      <c r="AT22" s="411"/>
      <c r="AU22" s="411"/>
      <c r="AV22" s="411"/>
      <c r="AW22" s="411"/>
      <c r="AX22" s="428"/>
      <c r="AY22" s="445" t="s">
        <v>160</v>
      </c>
      <c r="AZ22" s="446"/>
      <c r="BA22" s="446"/>
      <c r="BB22" s="446"/>
      <c r="BC22" s="446"/>
      <c r="BD22" s="446"/>
      <c r="BE22" s="446"/>
      <c r="BF22" s="446"/>
      <c r="BG22" s="446"/>
      <c r="BH22" s="446"/>
      <c r="BI22" s="446"/>
      <c r="BJ22" s="446"/>
      <c r="BK22" s="446"/>
      <c r="BL22" s="446"/>
      <c r="BM22" s="447"/>
      <c r="BN22" s="448">
        <v>23403839</v>
      </c>
      <c r="BO22" s="449"/>
      <c r="BP22" s="449"/>
      <c r="BQ22" s="449"/>
      <c r="BR22" s="449"/>
      <c r="BS22" s="449"/>
      <c r="BT22" s="449"/>
      <c r="BU22" s="450"/>
      <c r="BV22" s="448">
        <v>22939459</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161</v>
      </c>
      <c r="AZ23" s="434"/>
      <c r="BA23" s="434"/>
      <c r="BB23" s="434"/>
      <c r="BC23" s="434"/>
      <c r="BD23" s="434"/>
      <c r="BE23" s="434"/>
      <c r="BF23" s="434"/>
      <c r="BG23" s="434"/>
      <c r="BH23" s="434"/>
      <c r="BI23" s="434"/>
      <c r="BJ23" s="434"/>
      <c r="BK23" s="434"/>
      <c r="BL23" s="434"/>
      <c r="BM23" s="435"/>
      <c r="BN23" s="419">
        <v>16269504</v>
      </c>
      <c r="BO23" s="420"/>
      <c r="BP23" s="420"/>
      <c r="BQ23" s="420"/>
      <c r="BR23" s="420"/>
      <c r="BS23" s="420"/>
      <c r="BT23" s="420"/>
      <c r="BU23" s="421"/>
      <c r="BV23" s="419">
        <v>15296810</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c r="A24" s="181"/>
      <c r="B24" s="398"/>
      <c r="C24" s="399"/>
      <c r="D24" s="400"/>
      <c r="E24" s="375" t="s">
        <v>162</v>
      </c>
      <c r="F24" s="376"/>
      <c r="G24" s="376"/>
      <c r="H24" s="376"/>
      <c r="I24" s="376"/>
      <c r="J24" s="376"/>
      <c r="K24" s="377"/>
      <c r="L24" s="372">
        <v>1</v>
      </c>
      <c r="M24" s="373"/>
      <c r="N24" s="373"/>
      <c r="O24" s="373"/>
      <c r="P24" s="374"/>
      <c r="Q24" s="372">
        <v>6970</v>
      </c>
      <c r="R24" s="373"/>
      <c r="S24" s="373"/>
      <c r="T24" s="373"/>
      <c r="U24" s="373"/>
      <c r="V24" s="374"/>
      <c r="W24" s="462"/>
      <c r="X24" s="399"/>
      <c r="Y24" s="400"/>
      <c r="Z24" s="375" t="s">
        <v>163</v>
      </c>
      <c r="AA24" s="376"/>
      <c r="AB24" s="376"/>
      <c r="AC24" s="376"/>
      <c r="AD24" s="376"/>
      <c r="AE24" s="376"/>
      <c r="AF24" s="376"/>
      <c r="AG24" s="377"/>
      <c r="AH24" s="372">
        <v>328</v>
      </c>
      <c r="AI24" s="373"/>
      <c r="AJ24" s="373"/>
      <c r="AK24" s="373"/>
      <c r="AL24" s="374"/>
      <c r="AM24" s="372">
        <v>1061408</v>
      </c>
      <c r="AN24" s="373"/>
      <c r="AO24" s="373"/>
      <c r="AP24" s="373"/>
      <c r="AQ24" s="373"/>
      <c r="AR24" s="374"/>
      <c r="AS24" s="372">
        <v>3236</v>
      </c>
      <c r="AT24" s="373"/>
      <c r="AU24" s="373"/>
      <c r="AV24" s="373"/>
      <c r="AW24" s="373"/>
      <c r="AX24" s="432"/>
      <c r="AY24" s="392" t="s">
        <v>164</v>
      </c>
      <c r="AZ24" s="393"/>
      <c r="BA24" s="393"/>
      <c r="BB24" s="393"/>
      <c r="BC24" s="393"/>
      <c r="BD24" s="393"/>
      <c r="BE24" s="393"/>
      <c r="BF24" s="393"/>
      <c r="BG24" s="393"/>
      <c r="BH24" s="393"/>
      <c r="BI24" s="393"/>
      <c r="BJ24" s="393"/>
      <c r="BK24" s="393"/>
      <c r="BL24" s="393"/>
      <c r="BM24" s="394"/>
      <c r="BN24" s="419">
        <v>17486691</v>
      </c>
      <c r="BO24" s="420"/>
      <c r="BP24" s="420"/>
      <c r="BQ24" s="420"/>
      <c r="BR24" s="420"/>
      <c r="BS24" s="420"/>
      <c r="BT24" s="420"/>
      <c r="BU24" s="421"/>
      <c r="BV24" s="419">
        <v>16393222</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c r="A25" s="181"/>
      <c r="B25" s="398"/>
      <c r="C25" s="399"/>
      <c r="D25" s="400"/>
      <c r="E25" s="375" t="s">
        <v>165</v>
      </c>
      <c r="F25" s="376"/>
      <c r="G25" s="376"/>
      <c r="H25" s="376"/>
      <c r="I25" s="376"/>
      <c r="J25" s="376"/>
      <c r="K25" s="377"/>
      <c r="L25" s="372">
        <v>1</v>
      </c>
      <c r="M25" s="373"/>
      <c r="N25" s="373"/>
      <c r="O25" s="373"/>
      <c r="P25" s="374"/>
      <c r="Q25" s="372">
        <v>6120</v>
      </c>
      <c r="R25" s="373"/>
      <c r="S25" s="373"/>
      <c r="T25" s="373"/>
      <c r="U25" s="373"/>
      <c r="V25" s="374"/>
      <c r="W25" s="462"/>
      <c r="X25" s="399"/>
      <c r="Y25" s="400"/>
      <c r="Z25" s="375" t="s">
        <v>166</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167</v>
      </c>
      <c r="AZ25" s="446"/>
      <c r="BA25" s="446"/>
      <c r="BB25" s="446"/>
      <c r="BC25" s="446"/>
      <c r="BD25" s="446"/>
      <c r="BE25" s="446"/>
      <c r="BF25" s="446"/>
      <c r="BG25" s="446"/>
      <c r="BH25" s="446"/>
      <c r="BI25" s="446"/>
      <c r="BJ25" s="446"/>
      <c r="BK25" s="446"/>
      <c r="BL25" s="446"/>
      <c r="BM25" s="447"/>
      <c r="BN25" s="448">
        <v>2570152</v>
      </c>
      <c r="BO25" s="449"/>
      <c r="BP25" s="449"/>
      <c r="BQ25" s="449"/>
      <c r="BR25" s="449"/>
      <c r="BS25" s="449"/>
      <c r="BT25" s="449"/>
      <c r="BU25" s="450"/>
      <c r="BV25" s="448">
        <v>2467117</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c r="A26" s="181"/>
      <c r="B26" s="398"/>
      <c r="C26" s="399"/>
      <c r="D26" s="400"/>
      <c r="E26" s="375" t="s">
        <v>168</v>
      </c>
      <c r="F26" s="376"/>
      <c r="G26" s="376"/>
      <c r="H26" s="376"/>
      <c r="I26" s="376"/>
      <c r="J26" s="376"/>
      <c r="K26" s="377"/>
      <c r="L26" s="372">
        <v>1</v>
      </c>
      <c r="M26" s="373"/>
      <c r="N26" s="373"/>
      <c r="O26" s="373"/>
      <c r="P26" s="374"/>
      <c r="Q26" s="372">
        <v>5130</v>
      </c>
      <c r="R26" s="373"/>
      <c r="S26" s="373"/>
      <c r="T26" s="373"/>
      <c r="U26" s="373"/>
      <c r="V26" s="374"/>
      <c r="W26" s="462"/>
      <c r="X26" s="399"/>
      <c r="Y26" s="400"/>
      <c r="Z26" s="375" t="s">
        <v>169</v>
      </c>
      <c r="AA26" s="430"/>
      <c r="AB26" s="430"/>
      <c r="AC26" s="430"/>
      <c r="AD26" s="430"/>
      <c r="AE26" s="430"/>
      <c r="AF26" s="430"/>
      <c r="AG26" s="431"/>
      <c r="AH26" s="372">
        <v>21</v>
      </c>
      <c r="AI26" s="373"/>
      <c r="AJ26" s="373"/>
      <c r="AK26" s="373"/>
      <c r="AL26" s="374"/>
      <c r="AM26" s="372">
        <v>61698</v>
      </c>
      <c r="AN26" s="373"/>
      <c r="AO26" s="373"/>
      <c r="AP26" s="373"/>
      <c r="AQ26" s="373"/>
      <c r="AR26" s="374"/>
      <c r="AS26" s="372">
        <v>2938</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c r="A27" s="181"/>
      <c r="B27" s="398"/>
      <c r="C27" s="399"/>
      <c r="D27" s="400"/>
      <c r="E27" s="375" t="s">
        <v>171</v>
      </c>
      <c r="F27" s="376"/>
      <c r="G27" s="376"/>
      <c r="H27" s="376"/>
      <c r="I27" s="376"/>
      <c r="J27" s="376"/>
      <c r="K27" s="377"/>
      <c r="L27" s="372">
        <v>1</v>
      </c>
      <c r="M27" s="373"/>
      <c r="N27" s="373"/>
      <c r="O27" s="373"/>
      <c r="P27" s="374"/>
      <c r="Q27" s="372">
        <v>4300</v>
      </c>
      <c r="R27" s="373"/>
      <c r="S27" s="373"/>
      <c r="T27" s="373"/>
      <c r="U27" s="373"/>
      <c r="V27" s="374"/>
      <c r="W27" s="462"/>
      <c r="X27" s="399"/>
      <c r="Y27" s="400"/>
      <c r="Z27" s="375" t="s">
        <v>172</v>
      </c>
      <c r="AA27" s="376"/>
      <c r="AB27" s="376"/>
      <c r="AC27" s="376"/>
      <c r="AD27" s="376"/>
      <c r="AE27" s="376"/>
      <c r="AF27" s="376"/>
      <c r="AG27" s="377"/>
      <c r="AH27" s="372">
        <v>12</v>
      </c>
      <c r="AI27" s="373"/>
      <c r="AJ27" s="373"/>
      <c r="AK27" s="373"/>
      <c r="AL27" s="374"/>
      <c r="AM27" s="372">
        <v>42234</v>
      </c>
      <c r="AN27" s="373"/>
      <c r="AO27" s="373"/>
      <c r="AP27" s="373"/>
      <c r="AQ27" s="373"/>
      <c r="AR27" s="374"/>
      <c r="AS27" s="372">
        <v>3520</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c r="A28" s="181"/>
      <c r="B28" s="398"/>
      <c r="C28" s="399"/>
      <c r="D28" s="400"/>
      <c r="E28" s="375" t="s">
        <v>174</v>
      </c>
      <c r="F28" s="376"/>
      <c r="G28" s="376"/>
      <c r="H28" s="376"/>
      <c r="I28" s="376"/>
      <c r="J28" s="376"/>
      <c r="K28" s="377"/>
      <c r="L28" s="372">
        <v>1</v>
      </c>
      <c r="M28" s="373"/>
      <c r="N28" s="373"/>
      <c r="O28" s="373"/>
      <c r="P28" s="374"/>
      <c r="Q28" s="372">
        <v>3600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2044157</v>
      </c>
      <c r="BO28" s="449"/>
      <c r="BP28" s="449"/>
      <c r="BQ28" s="449"/>
      <c r="BR28" s="449"/>
      <c r="BS28" s="449"/>
      <c r="BT28" s="449"/>
      <c r="BU28" s="450"/>
      <c r="BV28" s="448">
        <v>2032809</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c r="A29" s="181"/>
      <c r="B29" s="398"/>
      <c r="C29" s="399"/>
      <c r="D29" s="400"/>
      <c r="E29" s="375" t="s">
        <v>177</v>
      </c>
      <c r="F29" s="376"/>
      <c r="G29" s="376"/>
      <c r="H29" s="376"/>
      <c r="I29" s="376"/>
      <c r="J29" s="376"/>
      <c r="K29" s="377"/>
      <c r="L29" s="372">
        <v>12</v>
      </c>
      <c r="M29" s="373"/>
      <c r="N29" s="373"/>
      <c r="O29" s="373"/>
      <c r="P29" s="374"/>
      <c r="Q29" s="372">
        <v>3300</v>
      </c>
      <c r="R29" s="373"/>
      <c r="S29" s="373"/>
      <c r="T29" s="373"/>
      <c r="U29" s="373"/>
      <c r="V29" s="374"/>
      <c r="W29" s="463"/>
      <c r="X29" s="464"/>
      <c r="Y29" s="465"/>
      <c r="Z29" s="375" t="s">
        <v>178</v>
      </c>
      <c r="AA29" s="376"/>
      <c r="AB29" s="376"/>
      <c r="AC29" s="376"/>
      <c r="AD29" s="376"/>
      <c r="AE29" s="376"/>
      <c r="AF29" s="376"/>
      <c r="AG29" s="377"/>
      <c r="AH29" s="372">
        <v>340</v>
      </c>
      <c r="AI29" s="373"/>
      <c r="AJ29" s="373"/>
      <c r="AK29" s="373"/>
      <c r="AL29" s="374"/>
      <c r="AM29" s="372">
        <v>1103642</v>
      </c>
      <c r="AN29" s="373"/>
      <c r="AO29" s="373"/>
      <c r="AP29" s="373"/>
      <c r="AQ29" s="373"/>
      <c r="AR29" s="374"/>
      <c r="AS29" s="372">
        <v>3246</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157902</v>
      </c>
      <c r="BO29" s="420"/>
      <c r="BP29" s="420"/>
      <c r="BQ29" s="420"/>
      <c r="BR29" s="420"/>
      <c r="BS29" s="420"/>
      <c r="BT29" s="420"/>
      <c r="BU29" s="421"/>
      <c r="BV29" s="419">
        <v>109656</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99.1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2454191</v>
      </c>
      <c r="BO30" s="454"/>
      <c r="BP30" s="454"/>
      <c r="BQ30" s="454"/>
      <c r="BR30" s="454"/>
      <c r="BS30" s="454"/>
      <c r="BT30" s="454"/>
      <c r="BU30" s="455"/>
      <c r="BV30" s="453">
        <v>2636620</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IF('各会計、関係団体の財政状況及び健全化判断比率'!B31="","",'各会計、関係団体の財政状況及び健全化判断比率'!B31)</f>
        <v>保養センター事業特別会計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12</v>
      </c>
      <c r="BX34" s="367"/>
      <c r="BY34" s="368" t="str">
        <f>IF('各会計、関係団体の財政状況及び健全化判断比率'!B68="","",'各会計、関係団体の財政状況及び健全化判断比率'!B68)</f>
        <v>宇陀衛生一部事務組合</v>
      </c>
      <c r="BZ34" s="368"/>
      <c r="CA34" s="368"/>
      <c r="CB34" s="368"/>
      <c r="CC34" s="368"/>
      <c r="CD34" s="368"/>
      <c r="CE34" s="368"/>
      <c r="CF34" s="368"/>
      <c r="CG34" s="368"/>
      <c r="CH34" s="368"/>
      <c r="CI34" s="368"/>
      <c r="CJ34" s="368"/>
      <c r="CK34" s="368"/>
      <c r="CL34" s="368"/>
      <c r="CM34" s="368"/>
      <c r="CN34" s="181"/>
      <c r="CO34" s="367">
        <f>IF(CQ34="","",MAX(C34:D43,U34:V43,AM34:AN43,BE34:BF43,BW34:BX43)+1)</f>
        <v>20</v>
      </c>
      <c r="CP34" s="367"/>
      <c r="CQ34" s="368" t="str">
        <f>IF('各会計、関係団体の財政状況及び健全化判断比率'!BS7="","",'各会計、関係団体の財政状況及び健全化判断比率'!BS7)</f>
        <v>宇陀市土地開発公社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c r="A35" s="181"/>
      <c r="B35" s="205"/>
      <c r="C35" s="367">
        <f>IF(E35="","",C34+1)</f>
        <v>2</v>
      </c>
      <c r="D35" s="367"/>
      <c r="E35" s="368" t="str">
        <f>IF('各会計、関係団体の財政状況及び健全化判断比率'!B8="","",'各会計、関係団体の財政状況及び健全化判断比率'!B8)</f>
        <v>住宅新築資金等貸付事業特別会計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IF('各会計、関係団体の財政状況及び健全化判断比率'!B32="","",'各会計、関係団体の財政状況及び健全化判断比率'!B32)</f>
        <v>病院事業特別会計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13</v>
      </c>
      <c r="BX35" s="367"/>
      <c r="BY35" s="368" t="str">
        <f>IF('各会計、関係団体の財政状況及び健全化判断比率'!B69="","",'各会計、関係団体の財政状況及び健全化判断比率'!B69)</f>
        <v>奈良県市町村総合事務組合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c r="A36" s="181"/>
      <c r="B36" s="205"/>
      <c r="C36" s="367">
        <f>IF(E36="","",C35+1)</f>
        <v>3</v>
      </c>
      <c r="D36" s="367"/>
      <c r="E36" s="368" t="str">
        <f>IF('各会計、関係団体の財政状況及び健全化判断比率'!B9="","",'各会計、関係団体の財政状況及び健全化判断比率'!B9)</f>
        <v>霊苑事業特別会計</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81"/>
      <c r="AM36" s="367">
        <f t="shared" si="0"/>
        <v>9</v>
      </c>
      <c r="AN36" s="367"/>
      <c r="AO36" s="368" t="str">
        <f>IF('各会計、関係団体の財政状況及び健全化判断比率'!B33="","",'各会計、関係団体の財政状況及び健全化判断比率'!B33)</f>
        <v>介護老人保健施設事業特別会計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14</v>
      </c>
      <c r="BX36" s="367"/>
      <c r="BY36" s="368" t="str">
        <f>IF('各会計、関係団体の財政状況及び健全化判断比率'!B70="","",'各会計、関係団体の財政状況及び健全化判断比率'!B70)</f>
        <v>東宇陀環境衛生組合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f t="shared" si="0"/>
        <v>10</v>
      </c>
      <c r="AN37" s="367"/>
      <c r="AO37" s="368" t="str">
        <f>IF('各会計、関係団体の財政状況及び健全化判断比率'!B34="","",'各会計、関係団体の財政状況及び健全化判断比率'!B34)</f>
        <v>水道事業特別会計</v>
      </c>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15</v>
      </c>
      <c r="BX37" s="367"/>
      <c r="BY37" s="368" t="str">
        <f>IF('各会計、関係団体の財政状況及び健全化判断比率'!B71="","",'各会計、関係団体の財政状況及び健全化判断比率'!B71)</f>
        <v>奈良広域水質検査センター組合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f t="shared" si="0"/>
        <v>11</v>
      </c>
      <c r="AN38" s="367"/>
      <c r="AO38" s="368" t="str">
        <f>IF('各会計、関係団体の財政状況及び健全化判断比率'!B35="","",'各会計、関係団体の財政状況及び健全化判断比率'!B35)</f>
        <v>下水道事業特別会計</v>
      </c>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16</v>
      </c>
      <c r="BX38" s="367"/>
      <c r="BY38" s="368" t="str">
        <f>IF('各会計、関係団体の財政状況及び健全化判断比率'!B72="","",'各会計、関係団体の財政状況及び健全化判断比率'!B72)</f>
        <v>桜井宇陀広域連合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17</v>
      </c>
      <c r="BX39" s="367"/>
      <c r="BY39" s="368" t="str">
        <f>IF('各会計、関係団体の財政状況及び健全化判断比率'!B73="","",'各会計、関係団体の財政状況及び健全化判断比率'!B73)</f>
        <v>奈良県住宅新築資金等貸付回収管理組合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18</v>
      </c>
      <c r="BX40" s="367"/>
      <c r="BY40" s="368" t="str">
        <f>IF('各会計、関係団体の財政状況及び健全化判断比率'!B74="","",'各会計、関係団体の財政状況及び健全化判断比率'!B74)</f>
        <v>奈良県後期高齢者医療広域連合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19</v>
      </c>
      <c r="BX41" s="367"/>
      <c r="BY41" s="368" t="str">
        <f>IF('各会計、関係団体の財政状況及び健全化判断比率'!B75="","",'各会計、関係団体の財政状況及び健全化判断比率'!B75)</f>
        <v>奈良県広域消防組合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twVeCKkAEEnGIY8OtJILleq7TNaYHU7lfZgnvih9GJeXwufiIzl6PN5O9qOyNLPAwlwdyvWZy4UUu5cWlPqcEQ==" saltValue="N67Y3vpvhWPn9ENRyefoP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0000"/>
    <pageSetUpPr fitToPage="1"/>
  </sheetPr>
  <dimension ref="A1:P45"/>
  <sheetViews>
    <sheetView showGridLines="0" topLeftCell="A31" zoomScaleSheetLayoutView="100" workbookViewId="0">
      <selection activeCell="K36" sqref="K36"/>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c r="A34" s="22"/>
      <c r="B34" s="31"/>
      <c r="C34" s="1151" t="s">
        <v>537</v>
      </c>
      <c r="D34" s="1151"/>
      <c r="E34" s="1152"/>
      <c r="F34" s="32" t="s">
        <v>538</v>
      </c>
      <c r="G34" s="33" t="s">
        <v>539</v>
      </c>
      <c r="H34" s="33" t="s">
        <v>540</v>
      </c>
      <c r="I34" s="33" t="s">
        <v>540</v>
      </c>
      <c r="J34" s="34" t="s">
        <v>541</v>
      </c>
      <c r="K34" s="22"/>
      <c r="L34" s="22"/>
      <c r="M34" s="22"/>
      <c r="N34" s="22"/>
      <c r="O34" s="22"/>
      <c r="P34" s="22"/>
    </row>
    <row r="35" spans="1:16" ht="39" customHeight="1">
      <c r="A35" s="22"/>
      <c r="B35" s="35"/>
      <c r="C35" s="1145" t="s">
        <v>542</v>
      </c>
      <c r="D35" s="1146"/>
      <c r="E35" s="1147"/>
      <c r="F35" s="36">
        <v>2.1800000000000002</v>
      </c>
      <c r="G35" s="37">
        <v>1.68</v>
      </c>
      <c r="H35" s="37">
        <v>0.68</v>
      </c>
      <c r="I35" s="37">
        <v>0.1</v>
      </c>
      <c r="J35" s="38" t="s">
        <v>543</v>
      </c>
      <c r="K35" s="22"/>
      <c r="L35" s="22"/>
      <c r="M35" s="22"/>
      <c r="N35" s="22"/>
      <c r="O35" s="22"/>
      <c r="P35" s="22"/>
    </row>
    <row r="36" spans="1:16" ht="39" customHeight="1">
      <c r="A36" s="22"/>
      <c r="B36" s="35"/>
      <c r="C36" s="1145" t="s">
        <v>544</v>
      </c>
      <c r="D36" s="1146"/>
      <c r="E36" s="1147"/>
      <c r="F36" s="36">
        <v>3.45</v>
      </c>
      <c r="G36" s="37">
        <v>4.7699999999999996</v>
      </c>
      <c r="H36" s="37">
        <v>9.74</v>
      </c>
      <c r="I36" s="37">
        <v>13.79</v>
      </c>
      <c r="J36" s="38">
        <v>10.49</v>
      </c>
      <c r="K36" s="22"/>
      <c r="L36" s="22"/>
      <c r="M36" s="22"/>
      <c r="N36" s="22"/>
      <c r="O36" s="22"/>
      <c r="P36" s="22"/>
    </row>
    <row r="37" spans="1:16" ht="39" customHeight="1">
      <c r="A37" s="22"/>
      <c r="B37" s="35"/>
      <c r="C37" s="1145" t="s">
        <v>545</v>
      </c>
      <c r="D37" s="1146"/>
      <c r="E37" s="1147"/>
      <c r="F37" s="36">
        <v>9.75</v>
      </c>
      <c r="G37" s="37">
        <v>9.23</v>
      </c>
      <c r="H37" s="37">
        <v>8.6199999999999992</v>
      </c>
      <c r="I37" s="37">
        <v>8.67</v>
      </c>
      <c r="J37" s="38">
        <v>7.9</v>
      </c>
      <c r="K37" s="22"/>
      <c r="L37" s="22"/>
      <c r="M37" s="22"/>
      <c r="N37" s="22"/>
      <c r="O37" s="22"/>
      <c r="P37" s="22"/>
    </row>
    <row r="38" spans="1:16" ht="39" customHeight="1">
      <c r="A38" s="22"/>
      <c r="B38" s="35"/>
      <c r="C38" s="1145" t="s">
        <v>546</v>
      </c>
      <c r="D38" s="1146"/>
      <c r="E38" s="1147"/>
      <c r="F38" s="36">
        <v>4.18</v>
      </c>
      <c r="G38" s="37">
        <v>3.59</v>
      </c>
      <c r="H38" s="37">
        <v>5.6</v>
      </c>
      <c r="I38" s="37">
        <v>6.42</v>
      </c>
      <c r="J38" s="38">
        <v>5.69</v>
      </c>
      <c r="K38" s="22"/>
      <c r="L38" s="22"/>
      <c r="M38" s="22"/>
      <c r="N38" s="22"/>
      <c r="O38" s="22"/>
      <c r="P38" s="22"/>
    </row>
    <row r="39" spans="1:16" ht="39" customHeight="1">
      <c r="A39" s="22"/>
      <c r="B39" s="35"/>
      <c r="C39" s="1145" t="s">
        <v>547</v>
      </c>
      <c r="D39" s="1146"/>
      <c r="E39" s="1147"/>
      <c r="F39" s="36">
        <v>1.01</v>
      </c>
      <c r="G39" s="37">
        <v>0.9</v>
      </c>
      <c r="H39" s="37">
        <v>1.53</v>
      </c>
      <c r="I39" s="37">
        <v>2.27</v>
      </c>
      <c r="J39" s="38">
        <v>1.72</v>
      </c>
      <c r="K39" s="22"/>
      <c r="L39" s="22"/>
      <c r="M39" s="22"/>
      <c r="N39" s="22"/>
      <c r="O39" s="22"/>
      <c r="P39" s="22"/>
    </row>
    <row r="40" spans="1:16" ht="39" customHeight="1">
      <c r="A40" s="22"/>
      <c r="B40" s="35"/>
      <c r="C40" s="1145" t="s">
        <v>548</v>
      </c>
      <c r="D40" s="1146"/>
      <c r="E40" s="1147"/>
      <c r="F40" s="36">
        <v>0.06</v>
      </c>
      <c r="G40" s="37">
        <v>0.41</v>
      </c>
      <c r="H40" s="37">
        <v>0.55000000000000004</v>
      </c>
      <c r="I40" s="37">
        <v>0.48</v>
      </c>
      <c r="J40" s="38">
        <v>0.6</v>
      </c>
      <c r="K40" s="22"/>
      <c r="L40" s="22"/>
      <c r="M40" s="22"/>
      <c r="N40" s="22"/>
      <c r="O40" s="22"/>
      <c r="P40" s="22"/>
    </row>
    <row r="41" spans="1:16" ht="39" customHeight="1">
      <c r="A41" s="22"/>
      <c r="B41" s="35"/>
      <c r="C41" s="1145" t="s">
        <v>549</v>
      </c>
      <c r="D41" s="1146"/>
      <c r="E41" s="1147"/>
      <c r="F41" s="36">
        <v>0</v>
      </c>
      <c r="G41" s="37">
        <v>0</v>
      </c>
      <c r="H41" s="37">
        <v>0</v>
      </c>
      <c r="I41" s="37">
        <v>0</v>
      </c>
      <c r="J41" s="38">
        <v>0.27</v>
      </c>
      <c r="K41" s="22"/>
      <c r="L41" s="22"/>
      <c r="M41" s="22"/>
      <c r="N41" s="22"/>
      <c r="O41" s="22"/>
      <c r="P41" s="22"/>
    </row>
    <row r="42" spans="1:16" ht="39" customHeight="1">
      <c r="A42" s="22"/>
      <c r="B42" s="39"/>
      <c r="C42" s="1145" t="s">
        <v>550</v>
      </c>
      <c r="D42" s="1146"/>
      <c r="E42" s="1147"/>
      <c r="F42" s="36" t="s">
        <v>490</v>
      </c>
      <c r="G42" s="37" t="s">
        <v>490</v>
      </c>
      <c r="H42" s="37" t="s">
        <v>490</v>
      </c>
      <c r="I42" s="37" t="s">
        <v>490</v>
      </c>
      <c r="J42" s="38" t="s">
        <v>490</v>
      </c>
      <c r="K42" s="22"/>
      <c r="L42" s="22"/>
      <c r="M42" s="22"/>
      <c r="N42" s="22"/>
      <c r="O42" s="22"/>
      <c r="P42" s="22"/>
    </row>
    <row r="43" spans="1:16" ht="39" customHeight="1" thickBot="1">
      <c r="A43" s="22"/>
      <c r="B43" s="40"/>
      <c r="C43" s="1148" t="s">
        <v>551</v>
      </c>
      <c r="D43" s="1149"/>
      <c r="E43" s="1150"/>
      <c r="F43" s="41">
        <v>0.94</v>
      </c>
      <c r="G43" s="42">
        <v>0.27</v>
      </c>
      <c r="H43" s="42">
        <v>0.68</v>
      </c>
      <c r="I43" s="42">
        <v>0.18</v>
      </c>
      <c r="J43" s="43">
        <v>0.1</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7NjBKh6kNPJlQb8Af2ad15Vykg4cNEaEKpCDqH59WU6BUbv3xM4SwnMMtEZpzaAKOjuHkecL9HbD1mL1NVt0uA==" saltValue="tIQ8Ou3kEEPaKLs7qirB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I49" zoomScaleSheetLayoutView="55" workbookViewId="0">
      <selection activeCell="O57" sqref="O57"/>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c r="A45" s="48"/>
      <c r="B45" s="1176" t="s">
        <v>9</v>
      </c>
      <c r="C45" s="1177"/>
      <c r="D45" s="58"/>
      <c r="E45" s="1182" t="s">
        <v>10</v>
      </c>
      <c r="F45" s="1182"/>
      <c r="G45" s="1182"/>
      <c r="H45" s="1182"/>
      <c r="I45" s="1182"/>
      <c r="J45" s="1183"/>
      <c r="K45" s="59">
        <v>2874</v>
      </c>
      <c r="L45" s="60">
        <v>2493</v>
      </c>
      <c r="M45" s="60">
        <v>2647</v>
      </c>
      <c r="N45" s="60">
        <v>2495</v>
      </c>
      <c r="O45" s="61">
        <v>2449</v>
      </c>
      <c r="P45" s="48"/>
      <c r="Q45" s="48"/>
      <c r="R45" s="48"/>
      <c r="S45" s="48"/>
      <c r="T45" s="48"/>
      <c r="U45" s="48"/>
    </row>
    <row r="46" spans="1:21" ht="30.75" customHeight="1">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c r="A47" s="48"/>
      <c r="B47" s="1178"/>
      <c r="C47" s="1179"/>
      <c r="D47" s="62"/>
      <c r="E47" s="1155" t="s">
        <v>12</v>
      </c>
      <c r="F47" s="1155"/>
      <c r="G47" s="1155"/>
      <c r="H47" s="1155"/>
      <c r="I47" s="1155"/>
      <c r="J47" s="1156"/>
      <c r="K47" s="63">
        <v>1</v>
      </c>
      <c r="L47" s="64">
        <v>1</v>
      </c>
      <c r="M47" s="64">
        <v>1</v>
      </c>
      <c r="N47" s="64">
        <v>1</v>
      </c>
      <c r="O47" s="65">
        <v>1</v>
      </c>
      <c r="P47" s="48"/>
      <c r="Q47" s="48"/>
      <c r="R47" s="48"/>
      <c r="S47" s="48"/>
      <c r="T47" s="48"/>
      <c r="U47" s="48"/>
    </row>
    <row r="48" spans="1:21" ht="30.75" customHeight="1">
      <c r="A48" s="48"/>
      <c r="B48" s="1178"/>
      <c r="C48" s="1179"/>
      <c r="D48" s="62"/>
      <c r="E48" s="1155" t="s">
        <v>13</v>
      </c>
      <c r="F48" s="1155"/>
      <c r="G48" s="1155"/>
      <c r="H48" s="1155"/>
      <c r="I48" s="1155"/>
      <c r="J48" s="1156"/>
      <c r="K48" s="63">
        <v>562</v>
      </c>
      <c r="L48" s="64">
        <v>497</v>
      </c>
      <c r="M48" s="64">
        <v>549</v>
      </c>
      <c r="N48" s="64">
        <v>544</v>
      </c>
      <c r="O48" s="65">
        <v>570</v>
      </c>
      <c r="P48" s="48"/>
      <c r="Q48" s="48"/>
      <c r="R48" s="48"/>
      <c r="S48" s="48"/>
      <c r="T48" s="48"/>
      <c r="U48" s="48"/>
    </row>
    <row r="49" spans="1:21" ht="30.75" customHeight="1">
      <c r="A49" s="48"/>
      <c r="B49" s="1178"/>
      <c r="C49" s="1179"/>
      <c r="D49" s="62"/>
      <c r="E49" s="1155" t="s">
        <v>14</v>
      </c>
      <c r="F49" s="1155"/>
      <c r="G49" s="1155"/>
      <c r="H49" s="1155"/>
      <c r="I49" s="1155"/>
      <c r="J49" s="1156"/>
      <c r="K49" s="63" t="s">
        <v>490</v>
      </c>
      <c r="L49" s="64" t="s">
        <v>490</v>
      </c>
      <c r="M49" s="64" t="s">
        <v>490</v>
      </c>
      <c r="N49" s="64">
        <v>49</v>
      </c>
      <c r="O49" s="65">
        <v>53</v>
      </c>
      <c r="P49" s="48"/>
      <c r="Q49" s="48"/>
      <c r="R49" s="48"/>
      <c r="S49" s="48"/>
      <c r="T49" s="48"/>
      <c r="U49" s="48"/>
    </row>
    <row r="50" spans="1:21" ht="30.75" customHeight="1">
      <c r="A50" s="48"/>
      <c r="B50" s="1178"/>
      <c r="C50" s="1179"/>
      <c r="D50" s="62"/>
      <c r="E50" s="1155" t="s">
        <v>15</v>
      </c>
      <c r="F50" s="1155"/>
      <c r="G50" s="1155"/>
      <c r="H50" s="1155"/>
      <c r="I50" s="1155"/>
      <c r="J50" s="1156"/>
      <c r="K50" s="63">
        <v>70</v>
      </c>
      <c r="L50" s="64">
        <v>74</v>
      </c>
      <c r="M50" s="64">
        <v>68</v>
      </c>
      <c r="N50" s="64" t="s">
        <v>490</v>
      </c>
      <c r="O50" s="65" t="s">
        <v>490</v>
      </c>
      <c r="P50" s="48"/>
      <c r="Q50" s="48"/>
      <c r="R50" s="48"/>
      <c r="S50" s="48"/>
      <c r="T50" s="48"/>
      <c r="U50" s="48"/>
    </row>
    <row r="51" spans="1:21" ht="30.75" customHeight="1">
      <c r="A51" s="48"/>
      <c r="B51" s="1180"/>
      <c r="C51" s="1181"/>
      <c r="D51" s="66"/>
      <c r="E51" s="1155" t="s">
        <v>16</v>
      </c>
      <c r="F51" s="1155"/>
      <c r="G51" s="1155"/>
      <c r="H51" s="1155"/>
      <c r="I51" s="1155"/>
      <c r="J51" s="1156"/>
      <c r="K51" s="63" t="s">
        <v>490</v>
      </c>
      <c r="L51" s="64" t="s">
        <v>490</v>
      </c>
      <c r="M51" s="64" t="s">
        <v>490</v>
      </c>
      <c r="N51" s="64" t="s">
        <v>490</v>
      </c>
      <c r="O51" s="65" t="s">
        <v>490</v>
      </c>
      <c r="P51" s="48"/>
      <c r="Q51" s="48"/>
      <c r="R51" s="48"/>
      <c r="S51" s="48"/>
      <c r="T51" s="48"/>
      <c r="U51" s="48"/>
    </row>
    <row r="52" spans="1:21" ht="30.75" customHeight="1">
      <c r="A52" s="48"/>
      <c r="B52" s="1153" t="s">
        <v>17</v>
      </c>
      <c r="C52" s="1154"/>
      <c r="D52" s="66"/>
      <c r="E52" s="1155" t="s">
        <v>18</v>
      </c>
      <c r="F52" s="1155"/>
      <c r="G52" s="1155"/>
      <c r="H52" s="1155"/>
      <c r="I52" s="1155"/>
      <c r="J52" s="1156"/>
      <c r="K52" s="63">
        <v>2103</v>
      </c>
      <c r="L52" s="64">
        <v>2050</v>
      </c>
      <c r="M52" s="64">
        <v>2204</v>
      </c>
      <c r="N52" s="64">
        <v>2116</v>
      </c>
      <c r="O52" s="65">
        <v>2073</v>
      </c>
      <c r="P52" s="48"/>
      <c r="Q52" s="48"/>
      <c r="R52" s="48"/>
      <c r="S52" s="48"/>
      <c r="T52" s="48"/>
      <c r="U52" s="48"/>
    </row>
    <row r="53" spans="1:21" ht="30.75" customHeight="1" thickBot="1">
      <c r="A53" s="48"/>
      <c r="B53" s="1157" t="s">
        <v>19</v>
      </c>
      <c r="C53" s="1158"/>
      <c r="D53" s="67"/>
      <c r="E53" s="1159" t="s">
        <v>20</v>
      </c>
      <c r="F53" s="1159"/>
      <c r="G53" s="1159"/>
      <c r="H53" s="1159"/>
      <c r="I53" s="1159"/>
      <c r="J53" s="1160"/>
      <c r="K53" s="68">
        <v>1404</v>
      </c>
      <c r="L53" s="69">
        <v>1015</v>
      </c>
      <c r="M53" s="69">
        <v>1061</v>
      </c>
      <c r="N53" s="69">
        <v>973</v>
      </c>
      <c r="O53" s="70">
        <v>1000</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552</v>
      </c>
      <c r="L57" s="81" t="s">
        <v>553</v>
      </c>
      <c r="M57" s="81" t="s">
        <v>554</v>
      </c>
      <c r="N57" s="81" t="s">
        <v>555</v>
      </c>
      <c r="O57" s="82" t="s">
        <v>556</v>
      </c>
      <c r="P57" s="48"/>
      <c r="Q57" s="48"/>
      <c r="R57" s="48"/>
      <c r="S57" s="48"/>
      <c r="T57" s="48"/>
      <c r="U57" s="48"/>
    </row>
    <row r="58" spans="1:21" ht="31.5" customHeight="1">
      <c r="B58" s="1161" t="s">
        <v>24</v>
      </c>
      <c r="C58" s="1162"/>
      <c r="D58" s="1167" t="s">
        <v>25</v>
      </c>
      <c r="E58" s="1168"/>
      <c r="F58" s="1168"/>
      <c r="G58" s="1168"/>
      <c r="H58" s="1168"/>
      <c r="I58" s="1168"/>
      <c r="J58" s="1169"/>
      <c r="K58" s="83" t="s">
        <v>567</v>
      </c>
      <c r="L58" s="84" t="s">
        <v>567</v>
      </c>
      <c r="M58" s="84" t="s">
        <v>567</v>
      </c>
      <c r="N58" s="84" t="s">
        <v>567</v>
      </c>
      <c r="O58" s="85" t="s">
        <v>567</v>
      </c>
    </row>
    <row r="59" spans="1:21" ht="31.5" customHeight="1">
      <c r="B59" s="1163"/>
      <c r="C59" s="1164"/>
      <c r="D59" s="1170" t="s">
        <v>26</v>
      </c>
      <c r="E59" s="1171"/>
      <c r="F59" s="1171"/>
      <c r="G59" s="1171"/>
      <c r="H59" s="1171"/>
      <c r="I59" s="1171"/>
      <c r="J59" s="1172"/>
      <c r="K59" s="86" t="s">
        <v>567</v>
      </c>
      <c r="L59" s="87" t="s">
        <v>567</v>
      </c>
      <c r="M59" s="87" t="s">
        <v>567</v>
      </c>
      <c r="N59" s="87" t="s">
        <v>567</v>
      </c>
      <c r="O59" s="88" t="s">
        <v>567</v>
      </c>
    </row>
    <row r="60" spans="1:21" ht="31.5" customHeight="1" thickBot="1">
      <c r="B60" s="1165"/>
      <c r="C60" s="1166"/>
      <c r="D60" s="1173" t="s">
        <v>27</v>
      </c>
      <c r="E60" s="1174"/>
      <c r="F60" s="1174"/>
      <c r="G60" s="1174"/>
      <c r="H60" s="1174"/>
      <c r="I60" s="1174"/>
      <c r="J60" s="1175"/>
      <c r="K60" s="89">
        <v>8</v>
      </c>
      <c r="L60" s="90">
        <v>9</v>
      </c>
      <c r="M60" s="90">
        <v>10</v>
      </c>
      <c r="N60" s="90">
        <v>11</v>
      </c>
      <c r="O60" s="91">
        <v>12</v>
      </c>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SsuoLigbHmTFOcLUgH3VHzXeolEFDgc3Q/aRgGMX7IDDKcPj3jx5Tt0BZ0MzhUZ8OO/jIotw36X9qLYdod4ow==" saltValue="Yr8J1MCYibd7yxm5b21Ur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I34" zoomScaleSheetLayoutView="100" workbookViewId="0">
      <selection activeCell="M46" sqref="M46"/>
    </sheetView>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529</v>
      </c>
      <c r="J40" s="103" t="s">
        <v>530</v>
      </c>
      <c r="K40" s="103" t="s">
        <v>531</v>
      </c>
      <c r="L40" s="103" t="s">
        <v>532</v>
      </c>
      <c r="M40" s="104" t="s">
        <v>533</v>
      </c>
    </row>
    <row r="41" spans="2:13" ht="27.75" customHeight="1">
      <c r="B41" s="1196" t="s">
        <v>30</v>
      </c>
      <c r="C41" s="1197"/>
      <c r="D41" s="105"/>
      <c r="E41" s="1198" t="s">
        <v>31</v>
      </c>
      <c r="F41" s="1198"/>
      <c r="G41" s="1198"/>
      <c r="H41" s="1199"/>
      <c r="I41" s="355">
        <v>24516</v>
      </c>
      <c r="J41" s="356">
        <v>24316</v>
      </c>
      <c r="K41" s="356">
        <v>23423</v>
      </c>
      <c r="L41" s="356">
        <v>22939</v>
      </c>
      <c r="M41" s="357">
        <v>23404</v>
      </c>
    </row>
    <row r="42" spans="2:13" ht="27.75" customHeight="1">
      <c r="B42" s="1186"/>
      <c r="C42" s="1187"/>
      <c r="D42" s="106"/>
      <c r="E42" s="1190" t="s">
        <v>32</v>
      </c>
      <c r="F42" s="1190"/>
      <c r="G42" s="1190"/>
      <c r="H42" s="1191"/>
      <c r="I42" s="358" t="s">
        <v>490</v>
      </c>
      <c r="J42" s="359" t="s">
        <v>490</v>
      </c>
      <c r="K42" s="359" t="s">
        <v>490</v>
      </c>
      <c r="L42" s="359" t="s">
        <v>490</v>
      </c>
      <c r="M42" s="360" t="s">
        <v>490</v>
      </c>
    </row>
    <row r="43" spans="2:13" ht="27.75" customHeight="1">
      <c r="B43" s="1186"/>
      <c r="C43" s="1187"/>
      <c r="D43" s="106"/>
      <c r="E43" s="1190" t="s">
        <v>33</v>
      </c>
      <c r="F43" s="1190"/>
      <c r="G43" s="1190"/>
      <c r="H43" s="1191"/>
      <c r="I43" s="358">
        <v>6621</v>
      </c>
      <c r="J43" s="359">
        <v>5546</v>
      </c>
      <c r="K43" s="359">
        <v>5033</v>
      </c>
      <c r="L43" s="359">
        <v>4625</v>
      </c>
      <c r="M43" s="360">
        <v>4389</v>
      </c>
    </row>
    <row r="44" spans="2:13" ht="27.75" customHeight="1">
      <c r="B44" s="1186"/>
      <c r="C44" s="1187"/>
      <c r="D44" s="106"/>
      <c r="E44" s="1190" t="s">
        <v>34</v>
      </c>
      <c r="F44" s="1190"/>
      <c r="G44" s="1190"/>
      <c r="H44" s="1191"/>
      <c r="I44" s="358">
        <v>267</v>
      </c>
      <c r="J44" s="359">
        <v>195</v>
      </c>
      <c r="K44" s="359">
        <v>249</v>
      </c>
      <c r="L44" s="359">
        <v>240</v>
      </c>
      <c r="M44" s="360">
        <v>231</v>
      </c>
    </row>
    <row r="45" spans="2:13" ht="27.75" customHeight="1">
      <c r="B45" s="1186"/>
      <c r="C45" s="1187"/>
      <c r="D45" s="106"/>
      <c r="E45" s="1190" t="s">
        <v>35</v>
      </c>
      <c r="F45" s="1190"/>
      <c r="G45" s="1190"/>
      <c r="H45" s="1191"/>
      <c r="I45" s="358">
        <v>3810</v>
      </c>
      <c r="J45" s="359">
        <v>3595</v>
      </c>
      <c r="K45" s="359">
        <v>3560</v>
      </c>
      <c r="L45" s="359">
        <v>3439</v>
      </c>
      <c r="M45" s="360">
        <v>3310</v>
      </c>
    </row>
    <row r="46" spans="2:13" ht="27.75" customHeight="1">
      <c r="B46" s="1186"/>
      <c r="C46" s="1187"/>
      <c r="D46" s="107"/>
      <c r="E46" s="1190" t="s">
        <v>36</v>
      </c>
      <c r="F46" s="1190"/>
      <c r="G46" s="1190"/>
      <c r="H46" s="1191"/>
      <c r="I46" s="358" t="s">
        <v>490</v>
      </c>
      <c r="J46" s="359" t="s">
        <v>490</v>
      </c>
      <c r="K46" s="359" t="s">
        <v>490</v>
      </c>
      <c r="L46" s="359" t="s">
        <v>490</v>
      </c>
      <c r="M46" s="360">
        <v>383</v>
      </c>
    </row>
    <row r="47" spans="2:13" ht="27.75" customHeight="1">
      <c r="B47" s="1186"/>
      <c r="C47" s="1187"/>
      <c r="D47" s="108"/>
      <c r="E47" s="1200" t="s">
        <v>37</v>
      </c>
      <c r="F47" s="1201"/>
      <c r="G47" s="1201"/>
      <c r="H47" s="1202"/>
      <c r="I47" s="358" t="s">
        <v>490</v>
      </c>
      <c r="J47" s="359" t="s">
        <v>490</v>
      </c>
      <c r="K47" s="359" t="s">
        <v>490</v>
      </c>
      <c r="L47" s="359" t="s">
        <v>490</v>
      </c>
      <c r="M47" s="360" t="s">
        <v>490</v>
      </c>
    </row>
    <row r="48" spans="2:13" ht="27.75" customHeight="1">
      <c r="B48" s="1186"/>
      <c r="C48" s="1187"/>
      <c r="D48" s="106"/>
      <c r="E48" s="1190" t="s">
        <v>38</v>
      </c>
      <c r="F48" s="1190"/>
      <c r="G48" s="1190"/>
      <c r="H48" s="1191"/>
      <c r="I48" s="358" t="s">
        <v>490</v>
      </c>
      <c r="J48" s="359" t="s">
        <v>490</v>
      </c>
      <c r="K48" s="359" t="s">
        <v>490</v>
      </c>
      <c r="L48" s="359" t="s">
        <v>490</v>
      </c>
      <c r="M48" s="360" t="s">
        <v>490</v>
      </c>
    </row>
    <row r="49" spans="2:13" ht="27.75" customHeight="1">
      <c r="B49" s="1188"/>
      <c r="C49" s="1189"/>
      <c r="D49" s="106"/>
      <c r="E49" s="1190" t="s">
        <v>39</v>
      </c>
      <c r="F49" s="1190"/>
      <c r="G49" s="1190"/>
      <c r="H49" s="1191"/>
      <c r="I49" s="358" t="s">
        <v>490</v>
      </c>
      <c r="J49" s="359" t="s">
        <v>490</v>
      </c>
      <c r="K49" s="359" t="s">
        <v>490</v>
      </c>
      <c r="L49" s="359" t="s">
        <v>490</v>
      </c>
      <c r="M49" s="360" t="s">
        <v>490</v>
      </c>
    </row>
    <row r="50" spans="2:13" ht="27.75" customHeight="1">
      <c r="B50" s="1184" t="s">
        <v>40</v>
      </c>
      <c r="C50" s="1185"/>
      <c r="D50" s="109"/>
      <c r="E50" s="1190" t="s">
        <v>41</v>
      </c>
      <c r="F50" s="1190"/>
      <c r="G50" s="1190"/>
      <c r="H50" s="1191"/>
      <c r="I50" s="358">
        <v>3168</v>
      </c>
      <c r="J50" s="359">
        <v>3361</v>
      </c>
      <c r="K50" s="359">
        <v>4042</v>
      </c>
      <c r="L50" s="359">
        <v>4293</v>
      </c>
      <c r="M50" s="360">
        <v>4327</v>
      </c>
    </row>
    <row r="51" spans="2:13" ht="27.75" customHeight="1">
      <c r="B51" s="1186"/>
      <c r="C51" s="1187"/>
      <c r="D51" s="106"/>
      <c r="E51" s="1190" t="s">
        <v>42</v>
      </c>
      <c r="F51" s="1190"/>
      <c r="G51" s="1190"/>
      <c r="H51" s="1191"/>
      <c r="I51" s="358">
        <v>134</v>
      </c>
      <c r="J51" s="359">
        <v>96</v>
      </c>
      <c r="K51" s="359">
        <v>64</v>
      </c>
      <c r="L51" s="359">
        <v>44</v>
      </c>
      <c r="M51" s="360">
        <v>34</v>
      </c>
    </row>
    <row r="52" spans="2:13" ht="27.75" customHeight="1">
      <c r="B52" s="1188"/>
      <c r="C52" s="1189"/>
      <c r="D52" s="106"/>
      <c r="E52" s="1190" t="s">
        <v>43</v>
      </c>
      <c r="F52" s="1190"/>
      <c r="G52" s="1190"/>
      <c r="H52" s="1191"/>
      <c r="I52" s="358">
        <v>20842</v>
      </c>
      <c r="J52" s="359">
        <v>20272</v>
      </c>
      <c r="K52" s="359">
        <v>20019</v>
      </c>
      <c r="L52" s="359">
        <v>19325</v>
      </c>
      <c r="M52" s="360">
        <v>20106</v>
      </c>
    </row>
    <row r="53" spans="2:13" ht="27.75" customHeight="1" thickBot="1">
      <c r="B53" s="1192" t="s">
        <v>19</v>
      </c>
      <c r="C53" s="1193"/>
      <c r="D53" s="110"/>
      <c r="E53" s="1194" t="s">
        <v>44</v>
      </c>
      <c r="F53" s="1194"/>
      <c r="G53" s="1194"/>
      <c r="H53" s="1195"/>
      <c r="I53" s="361">
        <v>11071</v>
      </c>
      <c r="J53" s="362">
        <v>9923</v>
      </c>
      <c r="K53" s="362">
        <v>8140</v>
      </c>
      <c r="L53" s="362">
        <v>7581</v>
      </c>
      <c r="M53" s="363">
        <v>7249</v>
      </c>
    </row>
    <row r="54" spans="2:13" ht="27.75" customHeight="1">
      <c r="B54" s="111"/>
      <c r="C54" s="112"/>
      <c r="D54" s="112"/>
      <c r="E54" s="113"/>
      <c r="F54" s="113"/>
      <c r="G54" s="113"/>
      <c r="H54" s="113"/>
      <c r="I54" s="114"/>
      <c r="J54" s="114"/>
      <c r="K54" s="114"/>
      <c r="L54" s="114"/>
      <c r="M54" s="114"/>
    </row>
    <row r="55" spans="2:13"/>
  </sheetData>
  <sheetProtection algorithmName="SHA-512" hashValue="eD070zotp0HAtRT1PJ9jQCeq+NNuofS9skP/EZSaS0nKH+noinO8+/j02dOFUkiDj/2B5Cad4d8HSr9g6e866A==" saltValue="1jnViRYAQy4/1niCB2b4M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G43" zoomScale="70" zoomScaleNormal="70" zoomScaleSheetLayoutView="100" workbookViewId="0">
      <selection activeCell="H59" sqref="H59"/>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531</v>
      </c>
      <c r="G54" s="119" t="s">
        <v>532</v>
      </c>
      <c r="H54" s="120" t="s">
        <v>533</v>
      </c>
    </row>
    <row r="55" spans="2:8" ht="52.5" customHeight="1">
      <c r="B55" s="121"/>
      <c r="C55" s="1211" t="s">
        <v>46</v>
      </c>
      <c r="D55" s="1211"/>
      <c r="E55" s="1212"/>
      <c r="F55" s="122">
        <v>2028</v>
      </c>
      <c r="G55" s="122">
        <v>2033</v>
      </c>
      <c r="H55" s="123">
        <v>2044</v>
      </c>
    </row>
    <row r="56" spans="2:8" ht="52.5" customHeight="1">
      <c r="B56" s="124"/>
      <c r="C56" s="1213" t="s">
        <v>47</v>
      </c>
      <c r="D56" s="1213"/>
      <c r="E56" s="1214"/>
      <c r="F56" s="125">
        <v>111</v>
      </c>
      <c r="G56" s="125">
        <v>110</v>
      </c>
      <c r="H56" s="126">
        <v>158</v>
      </c>
    </row>
    <row r="57" spans="2:8" ht="53.25" customHeight="1">
      <c r="B57" s="124"/>
      <c r="C57" s="1215" t="s">
        <v>48</v>
      </c>
      <c r="D57" s="1215"/>
      <c r="E57" s="1216"/>
      <c r="F57" s="127">
        <v>2590</v>
      </c>
      <c r="G57" s="127">
        <v>2637</v>
      </c>
      <c r="H57" s="128">
        <v>2454</v>
      </c>
    </row>
    <row r="58" spans="2:8" ht="45.75" customHeight="1">
      <c r="B58" s="129"/>
      <c r="C58" s="1203" t="s">
        <v>568</v>
      </c>
      <c r="D58" s="1204"/>
      <c r="E58" s="1205"/>
      <c r="F58" s="130">
        <v>1802</v>
      </c>
      <c r="G58" s="130">
        <v>1745</v>
      </c>
      <c r="H58" s="131">
        <v>1652</v>
      </c>
    </row>
    <row r="59" spans="2:8" ht="45.75" customHeight="1">
      <c r="B59" s="129"/>
      <c r="C59" s="1203" t="s">
        <v>569</v>
      </c>
      <c r="D59" s="1204"/>
      <c r="E59" s="1205"/>
      <c r="F59" s="130">
        <v>651</v>
      </c>
      <c r="G59" s="130">
        <v>746</v>
      </c>
      <c r="H59" s="131">
        <v>670</v>
      </c>
    </row>
    <row r="60" spans="2:8" ht="45.75" customHeight="1">
      <c r="B60" s="129"/>
      <c r="C60" s="1203" t="s">
        <v>570</v>
      </c>
      <c r="D60" s="1204"/>
      <c r="E60" s="1205"/>
      <c r="F60" s="130">
        <v>44</v>
      </c>
      <c r="G60" s="130">
        <v>59</v>
      </c>
      <c r="H60" s="131">
        <v>57</v>
      </c>
    </row>
    <row r="61" spans="2:8" ht="45.75" customHeight="1">
      <c r="B61" s="129"/>
      <c r="C61" s="1203" t="s">
        <v>571</v>
      </c>
      <c r="D61" s="1204"/>
      <c r="E61" s="1205"/>
      <c r="F61" s="130">
        <v>33</v>
      </c>
      <c r="G61" s="130">
        <v>34</v>
      </c>
      <c r="H61" s="131">
        <v>28</v>
      </c>
    </row>
    <row r="62" spans="2:8" ht="45.75" customHeight="1" thickBot="1">
      <c r="B62" s="132"/>
      <c r="C62" s="1206" t="s">
        <v>572</v>
      </c>
      <c r="D62" s="1207"/>
      <c r="E62" s="1208"/>
      <c r="F62" s="133">
        <v>9</v>
      </c>
      <c r="G62" s="133">
        <v>11</v>
      </c>
      <c r="H62" s="134">
        <v>12</v>
      </c>
    </row>
    <row r="63" spans="2:8" ht="52.5" customHeight="1" thickBot="1">
      <c r="B63" s="135"/>
      <c r="C63" s="1209" t="s">
        <v>49</v>
      </c>
      <c r="D63" s="1209"/>
      <c r="E63" s="1210"/>
      <c r="F63" s="136">
        <v>4728</v>
      </c>
      <c r="G63" s="136">
        <v>4779</v>
      </c>
      <c r="H63" s="137">
        <v>4656</v>
      </c>
    </row>
    <row r="64" spans="2:8"/>
  </sheetData>
  <sheetProtection algorithmName="SHA-512" hashValue="SmRESTgpDk/hpNy7tD6entGTcOrEj+lVwQk4/SQH7IuM7rIFls8rWb4ILbAxmqtMU/BBHlsQ3yg3gEjXnN3Zgg==" saltValue="hkcAF/TLPZNTv+1McE1o2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50</v>
      </c>
      <c r="E2" s="149"/>
      <c r="F2" s="150" t="s">
        <v>528</v>
      </c>
      <c r="G2" s="151"/>
      <c r="H2" s="152"/>
    </row>
    <row r="3" spans="1:8">
      <c r="A3" s="148" t="s">
        <v>521</v>
      </c>
      <c r="B3" s="153"/>
      <c r="C3" s="154"/>
      <c r="D3" s="155">
        <v>56429</v>
      </c>
      <c r="E3" s="156"/>
      <c r="F3" s="157">
        <v>94081</v>
      </c>
      <c r="G3" s="158"/>
      <c r="H3" s="159"/>
    </row>
    <row r="4" spans="1:8">
      <c r="A4" s="160"/>
      <c r="B4" s="161"/>
      <c r="C4" s="162"/>
      <c r="D4" s="163">
        <v>34132</v>
      </c>
      <c r="E4" s="164"/>
      <c r="F4" s="165">
        <v>48949</v>
      </c>
      <c r="G4" s="166"/>
      <c r="H4" s="167"/>
    </row>
    <row r="5" spans="1:8">
      <c r="A5" s="148" t="s">
        <v>523</v>
      </c>
      <c r="B5" s="153"/>
      <c r="C5" s="154"/>
      <c r="D5" s="155">
        <v>79343</v>
      </c>
      <c r="E5" s="156"/>
      <c r="F5" s="157">
        <v>92632</v>
      </c>
      <c r="G5" s="158"/>
      <c r="H5" s="159"/>
    </row>
    <row r="6" spans="1:8">
      <c r="A6" s="160"/>
      <c r="B6" s="161"/>
      <c r="C6" s="162"/>
      <c r="D6" s="163">
        <v>59649</v>
      </c>
      <c r="E6" s="164"/>
      <c r="F6" s="165">
        <v>47978</v>
      </c>
      <c r="G6" s="166"/>
      <c r="H6" s="167"/>
    </row>
    <row r="7" spans="1:8">
      <c r="A7" s="148" t="s">
        <v>524</v>
      </c>
      <c r="B7" s="153"/>
      <c r="C7" s="154"/>
      <c r="D7" s="155">
        <v>50131</v>
      </c>
      <c r="E7" s="156"/>
      <c r="F7" s="157">
        <v>96469</v>
      </c>
      <c r="G7" s="158"/>
      <c r="H7" s="159"/>
    </row>
    <row r="8" spans="1:8">
      <c r="A8" s="160"/>
      <c r="B8" s="161"/>
      <c r="C8" s="162"/>
      <c r="D8" s="163">
        <v>34071</v>
      </c>
      <c r="E8" s="164"/>
      <c r="F8" s="165">
        <v>49775</v>
      </c>
      <c r="G8" s="166"/>
      <c r="H8" s="167"/>
    </row>
    <row r="9" spans="1:8">
      <c r="A9" s="148" t="s">
        <v>525</v>
      </c>
      <c r="B9" s="153"/>
      <c r="C9" s="154"/>
      <c r="D9" s="155">
        <v>61450</v>
      </c>
      <c r="E9" s="156"/>
      <c r="F9" s="157">
        <v>85743</v>
      </c>
      <c r="G9" s="158"/>
      <c r="H9" s="159"/>
    </row>
    <row r="10" spans="1:8">
      <c r="A10" s="160"/>
      <c r="B10" s="161"/>
      <c r="C10" s="162"/>
      <c r="D10" s="163">
        <v>49806</v>
      </c>
      <c r="E10" s="164"/>
      <c r="F10" s="165">
        <v>45231</v>
      </c>
      <c r="G10" s="166"/>
      <c r="H10" s="167"/>
    </row>
    <row r="11" spans="1:8">
      <c r="A11" s="148" t="s">
        <v>526</v>
      </c>
      <c r="B11" s="153"/>
      <c r="C11" s="154"/>
      <c r="D11" s="155">
        <v>94279</v>
      </c>
      <c r="E11" s="156"/>
      <c r="F11" s="157">
        <v>92509</v>
      </c>
      <c r="G11" s="158"/>
      <c r="H11" s="159"/>
    </row>
    <row r="12" spans="1:8">
      <c r="A12" s="160"/>
      <c r="B12" s="161"/>
      <c r="C12" s="168"/>
      <c r="D12" s="163">
        <v>75269</v>
      </c>
      <c r="E12" s="164"/>
      <c r="F12" s="165">
        <v>52274</v>
      </c>
      <c r="G12" s="166"/>
      <c r="H12" s="167"/>
    </row>
    <row r="13" spans="1:8">
      <c r="A13" s="148"/>
      <c r="B13" s="153"/>
      <c r="C13" s="169"/>
      <c r="D13" s="170">
        <v>68326</v>
      </c>
      <c r="E13" s="171"/>
      <c r="F13" s="172">
        <v>92287</v>
      </c>
      <c r="G13" s="173"/>
      <c r="H13" s="159"/>
    </row>
    <row r="14" spans="1:8">
      <c r="A14" s="160"/>
      <c r="B14" s="161"/>
      <c r="C14" s="162"/>
      <c r="D14" s="163">
        <v>50585</v>
      </c>
      <c r="E14" s="164"/>
      <c r="F14" s="165">
        <v>48841</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1.64</v>
      </c>
      <c r="C19" s="174">
        <f>ROUND(VALUE(SUBSTITUTE(実質収支比率等に係る経年分析!G$48,"▲","-")),2)</f>
        <v>1.17</v>
      </c>
      <c r="D19" s="174">
        <f>ROUND(VALUE(SUBSTITUTE(実質収支比率等に係る経年分析!H$48,"▲","-")),2)</f>
        <v>3.4</v>
      </c>
      <c r="E19" s="174">
        <f>ROUND(VALUE(SUBSTITUTE(実質収支比率等に係る経年分析!I$48,"▲","-")),2)</f>
        <v>4.2</v>
      </c>
      <c r="F19" s="174">
        <f>ROUND(VALUE(SUBSTITUTE(実質収支比率等に係る経年分析!J$48,"▲","-")),2)</f>
        <v>3.6</v>
      </c>
    </row>
    <row r="20" spans="1:11">
      <c r="A20" s="174" t="s">
        <v>53</v>
      </c>
      <c r="B20" s="174">
        <f>ROUND(VALUE(SUBSTITUTE(実質収支比率等に係る経年分析!F$47,"▲","-")),2)</f>
        <v>16.29</v>
      </c>
      <c r="C20" s="174">
        <f>ROUND(VALUE(SUBSTITUTE(実質収支比率等に係る経年分析!G$47,"▲","-")),2)</f>
        <v>15.09</v>
      </c>
      <c r="D20" s="174">
        <f>ROUND(VALUE(SUBSTITUTE(実質収支比率等に係る経年分析!H$47,"▲","-")),2)</f>
        <v>17.5</v>
      </c>
      <c r="E20" s="174">
        <f>ROUND(VALUE(SUBSTITUTE(実質収支比率等に係る経年分析!I$47,"▲","-")),2)</f>
        <v>18.34</v>
      </c>
      <c r="F20" s="174">
        <f>ROUND(VALUE(SUBSTITUTE(実質収支比率等に係る経年分析!J$47,"▲","-")),2)</f>
        <v>18.39</v>
      </c>
    </row>
    <row r="21" spans="1:11">
      <c r="A21" s="174" t="s">
        <v>54</v>
      </c>
      <c r="B21" s="174">
        <f>IF(ISNUMBER(VALUE(SUBSTITUTE(実質収支比率等に係る経年分析!F$49,"▲","-"))),ROUND(VALUE(SUBSTITUTE(実質収支比率等に係る経年分析!F$49,"▲","-")),2),NA())</f>
        <v>-2.15</v>
      </c>
      <c r="C21" s="174">
        <f>IF(ISNUMBER(VALUE(SUBSTITUTE(実質収支比率等に係る経年分析!G$49,"▲","-"))),ROUND(VALUE(SUBSTITUTE(実質収支比率等に係る経年分析!G$49,"▲","-")),2),NA())</f>
        <v>-1.33</v>
      </c>
      <c r="D21" s="174">
        <f>IF(ISNUMBER(VALUE(SUBSTITUTE(実質収支比率等に係る経年分析!H$49,"▲","-"))),ROUND(VALUE(SUBSTITUTE(実質収支比率等に係る経年分析!H$49,"▲","-")),2),NA())</f>
        <v>5.26</v>
      </c>
      <c r="E21" s="174">
        <f>IF(ISNUMBER(VALUE(SUBSTITUTE(実質収支比率等に係る経年分析!I$49,"▲","-"))),ROUND(VALUE(SUBSTITUTE(実質収支比率等に係る経年分析!I$49,"▲","-")),2),NA())</f>
        <v>0.7</v>
      </c>
      <c r="F21" s="174">
        <f>IF(ISNUMBER(VALUE(SUBSTITUTE(実質収支比率等に係る経年分析!J$49,"▲","-"))),ROUND(VALUE(SUBSTITUTE(実質収支比率等に係る経年分析!J$49,"▲","-")),2),NA())</f>
        <v>-0.49</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0.94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0.27</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0.68</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0.18</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保養センター事業特別会計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0.27</v>
      </c>
    </row>
    <row r="30" spans="1:11">
      <c r="A30" s="175" t="str">
        <f>IF(連結実質赤字比率に係る赤字・黒字の構成分析!C$40="",NA(),連結実質赤字比率に係る赤字・黒字の構成分析!C$40)</f>
        <v>下水道事業特別会計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0.41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0.55000000000000004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0.48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0.6</v>
      </c>
    </row>
    <row r="31" spans="1:11">
      <c r="A31" s="175" t="str">
        <f>IF(連結実質赤字比率に係る赤字・黒字の構成分析!C$39="",NA(),連結実質赤字比率に係る赤字・黒字の構成分析!C$39)</f>
        <v>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1.53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2.27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1.72</v>
      </c>
    </row>
    <row r="32" spans="1:11">
      <c r="A32" s="175" t="str">
        <f>IF(連結実質赤字比率に係る赤字・黒字の構成分析!C$38="",NA(),連結実質赤字比率に係る赤字・黒字の構成分析!C$38)</f>
        <v>一般会計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4.18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3.59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5.6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6.42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5.69</v>
      </c>
    </row>
    <row r="33" spans="1:16">
      <c r="A33" s="175" t="str">
        <f>IF(連結実質赤字比率に係る赤字・黒字の構成分析!C$37="",NA(),連結実質赤字比率に係る赤字・黒字の構成分析!C$37)</f>
        <v>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9.75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9.23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8.6199999999999992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8.67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7.9</v>
      </c>
    </row>
    <row r="34" spans="1:16">
      <c r="A34" s="175" t="str">
        <f>IF(連結実質赤字比率に係る赤字・黒字の構成分析!C$36="",NA(),連結実質赤字比率に係る赤字・黒字の構成分析!C$36)</f>
        <v>病院事業特別会計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3.45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4.7699999999999996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9.74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13.79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10.49</v>
      </c>
    </row>
    <row r="35" spans="1:16">
      <c r="A35" s="175" t="str">
        <f>IF(連結実質赤字比率に係る赤字・黒字の構成分析!C$35="",NA(),連結実質赤字比率に係る赤字・黒字の構成分析!C$35)</f>
        <v>介護老人保健施設事業特別会計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2.1800000000000002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1.68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0.68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0.1</v>
      </c>
      <c r="J35" s="175">
        <f>IF(ROUND(VALUE(SUBSTITUTE(連結実質赤字比率に係る赤字・黒字の構成分析!J$35,"▲", "-")), 2) &lt; 0, ABS(ROUND(VALUE(SUBSTITUTE(連結実質赤字比率に係る赤字・黒字の構成分析!J$35,"▲", "-")), 2)), NA())</f>
        <v>0.54</v>
      </c>
      <c r="K35" s="175" t="e">
        <f>IF(ROUND(VALUE(SUBSTITUTE(連結実質赤字比率に係る赤字・黒字の構成分析!J$35,"▲", "-")), 2) &gt;= 0, ABS(ROUND(VALUE(SUBSTITUTE(連結実質赤字比率に係る赤字・黒字の構成分析!J$35,"▲", "-")), 2)), NA())</f>
        <v>#N/A</v>
      </c>
    </row>
    <row r="36" spans="1:16">
      <c r="A36" s="175" t="str">
        <f>IF(連結実質赤字比率に係る赤字・黒字の構成分析!C$34="",NA(),連結実質赤字比率に係る赤字・黒字の構成分析!C$34)</f>
        <v>住宅新築資金等貸付事業特別会計</v>
      </c>
      <c r="B36" s="175">
        <f>IF(ROUND(VALUE(SUBSTITUTE(連結実質赤字比率に係る赤字・黒字の構成分析!F$34,"▲", "-")), 2) &lt; 0, ABS(ROUND(VALUE(SUBSTITUTE(連結実質赤字比率に係る赤字・黒字の構成分析!F$34,"▲", "-")), 2)), NA())</f>
        <v>2.56</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2.4300000000000002</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2.2200000000000002</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2.2200000000000002</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2.09</v>
      </c>
      <c r="K36" s="175" t="e">
        <f>IF(ROUND(VALUE(SUBSTITUTE(連結実質赤字比率に係る赤字・黒字の構成分析!J$34,"▲", "-")), 2) &gt;= 0, ABS(ROUND(VALUE(SUBSTITUTE(連結実質赤字比率に係る赤字・黒字の構成分析!J$34,"▲", "-")), 2)), NA())</f>
        <v>#N/A</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2103</v>
      </c>
      <c r="E42" s="176"/>
      <c r="F42" s="176"/>
      <c r="G42" s="176">
        <f>'実質公債費比率（分子）の構造'!L$52</f>
        <v>2050</v>
      </c>
      <c r="H42" s="176"/>
      <c r="I42" s="176"/>
      <c r="J42" s="176">
        <f>'実質公債費比率（分子）の構造'!M$52</f>
        <v>2204</v>
      </c>
      <c r="K42" s="176"/>
      <c r="L42" s="176"/>
      <c r="M42" s="176">
        <f>'実質公債費比率（分子）の構造'!N$52</f>
        <v>2116</v>
      </c>
      <c r="N42" s="176"/>
      <c r="O42" s="176"/>
      <c r="P42" s="176">
        <f>'実質公債費比率（分子）の構造'!O$52</f>
        <v>2073</v>
      </c>
    </row>
    <row r="43" spans="1:16">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62</v>
      </c>
      <c r="B44" s="176">
        <f>'実質公債費比率（分子）の構造'!K$50</f>
        <v>70</v>
      </c>
      <c r="C44" s="176"/>
      <c r="D44" s="176"/>
      <c r="E44" s="176">
        <f>'実質公債費比率（分子）の構造'!L$50</f>
        <v>74</v>
      </c>
      <c r="F44" s="176"/>
      <c r="G44" s="176"/>
      <c r="H44" s="176">
        <f>'実質公債費比率（分子）の構造'!M$50</f>
        <v>68</v>
      </c>
      <c r="I44" s="176"/>
      <c r="J44" s="176"/>
      <c r="K44" s="176" t="str">
        <f>'実質公債費比率（分子）の構造'!N$50</f>
        <v>-</v>
      </c>
      <c r="L44" s="176"/>
      <c r="M44" s="176"/>
      <c r="N44" s="176" t="str">
        <f>'実質公債費比率（分子）の構造'!O$50</f>
        <v>-</v>
      </c>
      <c r="O44" s="176"/>
      <c r="P44" s="176"/>
    </row>
    <row r="45" spans="1:16">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f>'実質公債費比率（分子）の構造'!N$49</f>
        <v>49</v>
      </c>
      <c r="L45" s="176"/>
      <c r="M45" s="176"/>
      <c r="N45" s="176">
        <f>'実質公債費比率（分子）の構造'!O$49</f>
        <v>53</v>
      </c>
      <c r="O45" s="176"/>
      <c r="P45" s="176"/>
    </row>
    <row r="46" spans="1:16">
      <c r="A46" s="176" t="s">
        <v>64</v>
      </c>
      <c r="B46" s="176">
        <f>'実質公債費比率（分子）の構造'!K$48</f>
        <v>562</v>
      </c>
      <c r="C46" s="176"/>
      <c r="D46" s="176"/>
      <c r="E46" s="176">
        <f>'実質公債費比率（分子）の構造'!L$48</f>
        <v>497</v>
      </c>
      <c r="F46" s="176"/>
      <c r="G46" s="176"/>
      <c r="H46" s="176">
        <f>'実質公債費比率（分子）の構造'!M$48</f>
        <v>549</v>
      </c>
      <c r="I46" s="176"/>
      <c r="J46" s="176"/>
      <c r="K46" s="176">
        <f>'実質公債費比率（分子）の構造'!N$48</f>
        <v>544</v>
      </c>
      <c r="L46" s="176"/>
      <c r="M46" s="176"/>
      <c r="N46" s="176">
        <f>'実質公債費比率（分子）の構造'!O$48</f>
        <v>570</v>
      </c>
      <c r="O46" s="176"/>
      <c r="P46" s="176"/>
    </row>
    <row r="47" spans="1:16">
      <c r="A47" s="176" t="s">
        <v>12</v>
      </c>
      <c r="B47" s="176">
        <f>'実質公債費比率（分子）の構造'!K$47</f>
        <v>1</v>
      </c>
      <c r="C47" s="176"/>
      <c r="D47" s="176"/>
      <c r="E47" s="176">
        <f>'実質公債費比率（分子）の構造'!L$47</f>
        <v>1</v>
      </c>
      <c r="F47" s="176"/>
      <c r="G47" s="176"/>
      <c r="H47" s="176">
        <f>'実質公債費比率（分子）の構造'!M$47</f>
        <v>1</v>
      </c>
      <c r="I47" s="176"/>
      <c r="J47" s="176"/>
      <c r="K47" s="176">
        <f>'実質公債費比率（分子）の構造'!N$47</f>
        <v>1</v>
      </c>
      <c r="L47" s="176"/>
      <c r="M47" s="176"/>
      <c r="N47" s="176">
        <f>'実質公債費比率（分子）の構造'!O$47</f>
        <v>1</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2874</v>
      </c>
      <c r="C49" s="176"/>
      <c r="D49" s="176"/>
      <c r="E49" s="176">
        <f>'実質公債費比率（分子）の構造'!L$45</f>
        <v>2493</v>
      </c>
      <c r="F49" s="176"/>
      <c r="G49" s="176"/>
      <c r="H49" s="176">
        <f>'実質公債費比率（分子）の構造'!M$45</f>
        <v>2647</v>
      </c>
      <c r="I49" s="176"/>
      <c r="J49" s="176"/>
      <c r="K49" s="176">
        <f>'実質公債費比率（分子）の構造'!N$45</f>
        <v>2495</v>
      </c>
      <c r="L49" s="176"/>
      <c r="M49" s="176"/>
      <c r="N49" s="176">
        <f>'実質公債費比率（分子）の構造'!O$45</f>
        <v>2449</v>
      </c>
      <c r="O49" s="176"/>
      <c r="P49" s="176"/>
    </row>
    <row r="50" spans="1:16">
      <c r="A50" s="176" t="s">
        <v>67</v>
      </c>
      <c r="B50" s="176" t="e">
        <f>NA()</f>
        <v>#N/A</v>
      </c>
      <c r="C50" s="176">
        <f>IF(ISNUMBER('実質公債費比率（分子）の構造'!K$53),'実質公債費比率（分子）の構造'!K$53,NA())</f>
        <v>1404</v>
      </c>
      <c r="D50" s="176" t="e">
        <f>NA()</f>
        <v>#N/A</v>
      </c>
      <c r="E50" s="176" t="e">
        <f>NA()</f>
        <v>#N/A</v>
      </c>
      <c r="F50" s="176">
        <f>IF(ISNUMBER('実質公債費比率（分子）の構造'!L$53),'実質公債費比率（分子）の構造'!L$53,NA())</f>
        <v>1015</v>
      </c>
      <c r="G50" s="176" t="e">
        <f>NA()</f>
        <v>#N/A</v>
      </c>
      <c r="H50" s="176" t="e">
        <f>NA()</f>
        <v>#N/A</v>
      </c>
      <c r="I50" s="176">
        <f>IF(ISNUMBER('実質公債費比率（分子）の構造'!M$53),'実質公債費比率（分子）の構造'!M$53,NA())</f>
        <v>1061</v>
      </c>
      <c r="J50" s="176" t="e">
        <f>NA()</f>
        <v>#N/A</v>
      </c>
      <c r="K50" s="176" t="e">
        <f>NA()</f>
        <v>#N/A</v>
      </c>
      <c r="L50" s="176">
        <f>IF(ISNUMBER('実質公債費比率（分子）の構造'!N$53),'実質公債費比率（分子）の構造'!N$53,NA())</f>
        <v>973</v>
      </c>
      <c r="M50" s="176" t="e">
        <f>NA()</f>
        <v>#N/A</v>
      </c>
      <c r="N50" s="176" t="e">
        <f>NA()</f>
        <v>#N/A</v>
      </c>
      <c r="O50" s="176">
        <f>IF(ISNUMBER('実質公債費比率（分子）の構造'!O$53),'実質公債費比率（分子）の構造'!O$53,NA())</f>
        <v>1000</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20842</v>
      </c>
      <c r="E56" s="175"/>
      <c r="F56" s="175"/>
      <c r="G56" s="175">
        <f>'将来負担比率（分子）の構造'!J$52</f>
        <v>20272</v>
      </c>
      <c r="H56" s="175"/>
      <c r="I56" s="175"/>
      <c r="J56" s="175">
        <f>'将来負担比率（分子）の構造'!K$52</f>
        <v>20019</v>
      </c>
      <c r="K56" s="175"/>
      <c r="L56" s="175"/>
      <c r="M56" s="175">
        <f>'将来負担比率（分子）の構造'!L$52</f>
        <v>19325</v>
      </c>
      <c r="N56" s="175"/>
      <c r="O56" s="175"/>
      <c r="P56" s="175">
        <f>'将来負担比率（分子）の構造'!M$52</f>
        <v>20106</v>
      </c>
    </row>
    <row r="57" spans="1:16">
      <c r="A57" s="175" t="s">
        <v>42</v>
      </c>
      <c r="B57" s="175"/>
      <c r="C57" s="175"/>
      <c r="D57" s="175">
        <f>'将来負担比率（分子）の構造'!I$51</f>
        <v>134</v>
      </c>
      <c r="E57" s="175"/>
      <c r="F57" s="175"/>
      <c r="G57" s="175">
        <f>'将来負担比率（分子）の構造'!J$51</f>
        <v>96</v>
      </c>
      <c r="H57" s="175"/>
      <c r="I57" s="175"/>
      <c r="J57" s="175">
        <f>'将来負担比率（分子）の構造'!K$51</f>
        <v>64</v>
      </c>
      <c r="K57" s="175"/>
      <c r="L57" s="175"/>
      <c r="M57" s="175">
        <f>'将来負担比率（分子）の構造'!L$51</f>
        <v>44</v>
      </c>
      <c r="N57" s="175"/>
      <c r="O57" s="175"/>
      <c r="P57" s="175">
        <f>'将来負担比率（分子）の構造'!M$51</f>
        <v>34</v>
      </c>
    </row>
    <row r="58" spans="1:16">
      <c r="A58" s="175" t="s">
        <v>41</v>
      </c>
      <c r="B58" s="175"/>
      <c r="C58" s="175"/>
      <c r="D58" s="175">
        <f>'将来負担比率（分子）の構造'!I$50</f>
        <v>3168</v>
      </c>
      <c r="E58" s="175"/>
      <c r="F58" s="175"/>
      <c r="G58" s="175">
        <f>'将来負担比率（分子）の構造'!J$50</f>
        <v>3361</v>
      </c>
      <c r="H58" s="175"/>
      <c r="I58" s="175"/>
      <c r="J58" s="175">
        <f>'将来負担比率（分子）の構造'!K$50</f>
        <v>4042</v>
      </c>
      <c r="K58" s="175"/>
      <c r="L58" s="175"/>
      <c r="M58" s="175">
        <f>'将来負担比率（分子）の構造'!L$50</f>
        <v>4293</v>
      </c>
      <c r="N58" s="175"/>
      <c r="O58" s="175"/>
      <c r="P58" s="175">
        <f>'将来負担比率（分子）の構造'!M$50</f>
        <v>4327</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f>'将来負担比率（分子）の構造'!M$46</f>
        <v>383</v>
      </c>
      <c r="O61" s="175"/>
      <c r="P61" s="175"/>
    </row>
    <row r="62" spans="1:16">
      <c r="A62" s="175" t="s">
        <v>35</v>
      </c>
      <c r="B62" s="175">
        <f>'将来負担比率（分子）の構造'!I$45</f>
        <v>3810</v>
      </c>
      <c r="C62" s="175"/>
      <c r="D62" s="175"/>
      <c r="E62" s="175">
        <f>'将来負担比率（分子）の構造'!J$45</f>
        <v>3595</v>
      </c>
      <c r="F62" s="175"/>
      <c r="G62" s="175"/>
      <c r="H62" s="175">
        <f>'将来負担比率（分子）の構造'!K$45</f>
        <v>3560</v>
      </c>
      <c r="I62" s="175"/>
      <c r="J62" s="175"/>
      <c r="K62" s="175">
        <f>'将来負担比率（分子）の構造'!L$45</f>
        <v>3439</v>
      </c>
      <c r="L62" s="175"/>
      <c r="M62" s="175"/>
      <c r="N62" s="175">
        <f>'将来負担比率（分子）の構造'!M$45</f>
        <v>3310</v>
      </c>
      <c r="O62" s="175"/>
      <c r="P62" s="175"/>
    </row>
    <row r="63" spans="1:16">
      <c r="A63" s="175" t="s">
        <v>34</v>
      </c>
      <c r="B63" s="175">
        <f>'将来負担比率（分子）の構造'!I$44</f>
        <v>267</v>
      </c>
      <c r="C63" s="175"/>
      <c r="D63" s="175"/>
      <c r="E63" s="175">
        <f>'将来負担比率（分子）の構造'!J$44</f>
        <v>195</v>
      </c>
      <c r="F63" s="175"/>
      <c r="G63" s="175"/>
      <c r="H63" s="175">
        <f>'将来負担比率（分子）の構造'!K$44</f>
        <v>249</v>
      </c>
      <c r="I63" s="175"/>
      <c r="J63" s="175"/>
      <c r="K63" s="175">
        <f>'将来負担比率（分子）の構造'!L$44</f>
        <v>240</v>
      </c>
      <c r="L63" s="175"/>
      <c r="M63" s="175"/>
      <c r="N63" s="175">
        <f>'将来負担比率（分子）の構造'!M$44</f>
        <v>231</v>
      </c>
      <c r="O63" s="175"/>
      <c r="P63" s="175"/>
    </row>
    <row r="64" spans="1:16">
      <c r="A64" s="175" t="s">
        <v>33</v>
      </c>
      <c r="B64" s="175">
        <f>'将来負担比率（分子）の構造'!I$43</f>
        <v>6621</v>
      </c>
      <c r="C64" s="175"/>
      <c r="D64" s="175"/>
      <c r="E64" s="175">
        <f>'将来負担比率（分子）の構造'!J$43</f>
        <v>5546</v>
      </c>
      <c r="F64" s="175"/>
      <c r="G64" s="175"/>
      <c r="H64" s="175">
        <f>'将来負担比率（分子）の構造'!K$43</f>
        <v>5033</v>
      </c>
      <c r="I64" s="175"/>
      <c r="J64" s="175"/>
      <c r="K64" s="175">
        <f>'将来負担比率（分子）の構造'!L$43</f>
        <v>4625</v>
      </c>
      <c r="L64" s="175"/>
      <c r="M64" s="175"/>
      <c r="N64" s="175">
        <f>'将来負担比率（分子）の構造'!M$43</f>
        <v>4389</v>
      </c>
      <c r="O64" s="175"/>
      <c r="P64" s="175"/>
    </row>
    <row r="65" spans="1:16">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31</v>
      </c>
      <c r="B66" s="175">
        <f>'将来負担比率（分子）の構造'!I$41</f>
        <v>24516</v>
      </c>
      <c r="C66" s="175"/>
      <c r="D66" s="175"/>
      <c r="E66" s="175">
        <f>'将来負担比率（分子）の構造'!J$41</f>
        <v>24316</v>
      </c>
      <c r="F66" s="175"/>
      <c r="G66" s="175"/>
      <c r="H66" s="175">
        <f>'将来負担比率（分子）の構造'!K$41</f>
        <v>23423</v>
      </c>
      <c r="I66" s="175"/>
      <c r="J66" s="175"/>
      <c r="K66" s="175">
        <f>'将来負担比率（分子）の構造'!L$41</f>
        <v>22939</v>
      </c>
      <c r="L66" s="175"/>
      <c r="M66" s="175"/>
      <c r="N66" s="175">
        <f>'将来負担比率（分子）の構造'!M$41</f>
        <v>23404</v>
      </c>
      <c r="O66" s="175"/>
      <c r="P66" s="175"/>
    </row>
    <row r="67" spans="1:16">
      <c r="A67" s="175" t="s">
        <v>71</v>
      </c>
      <c r="B67" s="175" t="e">
        <f>NA()</f>
        <v>#N/A</v>
      </c>
      <c r="C67" s="175">
        <f>IF(ISNUMBER('将来負担比率（分子）の構造'!I$53), IF('将来負担比率（分子）の構造'!I$53 &lt; 0, 0, '将来負担比率（分子）の構造'!I$53), NA())</f>
        <v>11071</v>
      </c>
      <c r="D67" s="175" t="e">
        <f>NA()</f>
        <v>#N/A</v>
      </c>
      <c r="E67" s="175" t="e">
        <f>NA()</f>
        <v>#N/A</v>
      </c>
      <c r="F67" s="175">
        <f>IF(ISNUMBER('将来負担比率（分子）の構造'!J$53), IF('将来負担比率（分子）の構造'!J$53 &lt; 0, 0, '将来負担比率（分子）の構造'!J$53), NA())</f>
        <v>9923</v>
      </c>
      <c r="G67" s="175" t="e">
        <f>NA()</f>
        <v>#N/A</v>
      </c>
      <c r="H67" s="175" t="e">
        <f>NA()</f>
        <v>#N/A</v>
      </c>
      <c r="I67" s="175">
        <f>IF(ISNUMBER('将来負担比率（分子）の構造'!K$53), IF('将来負担比率（分子）の構造'!K$53 &lt; 0, 0, '将来負担比率（分子）の構造'!K$53), NA())</f>
        <v>8140</v>
      </c>
      <c r="J67" s="175" t="e">
        <f>NA()</f>
        <v>#N/A</v>
      </c>
      <c r="K67" s="175" t="e">
        <f>NA()</f>
        <v>#N/A</v>
      </c>
      <c r="L67" s="175">
        <f>IF(ISNUMBER('将来負担比率（分子）の構造'!L$53), IF('将来負担比率（分子）の構造'!L$53 &lt; 0, 0, '将来負担比率（分子）の構造'!L$53), NA())</f>
        <v>7581</v>
      </c>
      <c r="M67" s="175" t="e">
        <f>NA()</f>
        <v>#N/A</v>
      </c>
      <c r="N67" s="175" t="e">
        <f>NA()</f>
        <v>#N/A</v>
      </c>
      <c r="O67" s="175">
        <f>IF(ISNUMBER('将来負担比率（分子）の構造'!M$53), IF('将来負担比率（分子）の構造'!M$53 &lt; 0, 0, '将来負担比率（分子）の構造'!M$53), NA())</f>
        <v>7249</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2028</v>
      </c>
      <c r="C72" s="179">
        <f>基金残高に係る経年分析!G55</f>
        <v>2033</v>
      </c>
      <c r="D72" s="179">
        <f>基金残高に係る経年分析!H55</f>
        <v>2044</v>
      </c>
    </row>
    <row r="73" spans="1:16">
      <c r="A73" s="178" t="s">
        <v>74</v>
      </c>
      <c r="B73" s="179">
        <f>基金残高に係る経年分析!F56</f>
        <v>111</v>
      </c>
      <c r="C73" s="179">
        <f>基金残高に係る経年分析!G56</f>
        <v>110</v>
      </c>
      <c r="D73" s="179">
        <f>基金残高に係る経年分析!H56</f>
        <v>158</v>
      </c>
    </row>
    <row r="74" spans="1:16">
      <c r="A74" s="178" t="s">
        <v>75</v>
      </c>
      <c r="B74" s="179">
        <f>基金残高に係る経年分析!F57</f>
        <v>2590</v>
      </c>
      <c r="C74" s="179">
        <f>基金残高に係る経年分析!G57</f>
        <v>2637</v>
      </c>
      <c r="D74" s="179">
        <f>基金残高に係る経年分析!H57</f>
        <v>2454</v>
      </c>
    </row>
  </sheetData>
  <sheetProtection algorithmName="SHA-512" hashValue="PmJFavdU6OlHWybH8UkGQAirCw85DUv1MWMhBKXOWtSP7DIfpgm330k9KXcZBnRyFQ7snsWCu33OvR46tR9jLg==" saltValue="JsFGzD1Mmy8fz4s5KGn5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Q4" workbookViewId="0">
      <selection activeCell="BG13" sqref="BG13:DC13"/>
    </sheetView>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c r="B5" s="679" t="s">
        <v>216</v>
      </c>
      <c r="C5" s="680"/>
      <c r="D5" s="680"/>
      <c r="E5" s="680"/>
      <c r="F5" s="680"/>
      <c r="G5" s="680"/>
      <c r="H5" s="680"/>
      <c r="I5" s="680"/>
      <c r="J5" s="680"/>
      <c r="K5" s="680"/>
      <c r="L5" s="680"/>
      <c r="M5" s="680"/>
      <c r="N5" s="680"/>
      <c r="O5" s="680"/>
      <c r="P5" s="680"/>
      <c r="Q5" s="681"/>
      <c r="R5" s="676">
        <v>2527791</v>
      </c>
      <c r="S5" s="677"/>
      <c r="T5" s="677"/>
      <c r="U5" s="677"/>
      <c r="V5" s="677"/>
      <c r="W5" s="677"/>
      <c r="X5" s="677"/>
      <c r="Y5" s="702"/>
      <c r="Z5" s="715">
        <v>11.8</v>
      </c>
      <c r="AA5" s="715"/>
      <c r="AB5" s="715"/>
      <c r="AC5" s="715"/>
      <c r="AD5" s="716">
        <v>2527791</v>
      </c>
      <c r="AE5" s="716"/>
      <c r="AF5" s="716"/>
      <c r="AG5" s="716"/>
      <c r="AH5" s="716"/>
      <c r="AI5" s="716"/>
      <c r="AJ5" s="716"/>
      <c r="AK5" s="716"/>
      <c r="AL5" s="703">
        <v>22.8</v>
      </c>
      <c r="AM5" s="685"/>
      <c r="AN5" s="685"/>
      <c r="AO5" s="704"/>
      <c r="AP5" s="679" t="s">
        <v>217</v>
      </c>
      <c r="AQ5" s="680"/>
      <c r="AR5" s="680"/>
      <c r="AS5" s="680"/>
      <c r="AT5" s="680"/>
      <c r="AU5" s="680"/>
      <c r="AV5" s="680"/>
      <c r="AW5" s="680"/>
      <c r="AX5" s="680"/>
      <c r="AY5" s="680"/>
      <c r="AZ5" s="680"/>
      <c r="BA5" s="680"/>
      <c r="BB5" s="680"/>
      <c r="BC5" s="680"/>
      <c r="BD5" s="680"/>
      <c r="BE5" s="680"/>
      <c r="BF5" s="681"/>
      <c r="BG5" s="621">
        <v>2527791</v>
      </c>
      <c r="BH5" s="622"/>
      <c r="BI5" s="622"/>
      <c r="BJ5" s="622"/>
      <c r="BK5" s="622"/>
      <c r="BL5" s="622"/>
      <c r="BM5" s="622"/>
      <c r="BN5" s="623"/>
      <c r="BO5" s="659">
        <v>100</v>
      </c>
      <c r="BP5" s="659"/>
      <c r="BQ5" s="659"/>
      <c r="BR5" s="659"/>
      <c r="BS5" s="660" t="s">
        <v>122</v>
      </c>
      <c r="BT5" s="660"/>
      <c r="BU5" s="660"/>
      <c r="BV5" s="660"/>
      <c r="BW5" s="660"/>
      <c r="BX5" s="660"/>
      <c r="BY5" s="660"/>
      <c r="BZ5" s="660"/>
      <c r="CA5" s="660"/>
      <c r="CB5" s="698"/>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c r="B6" s="618" t="s">
        <v>221</v>
      </c>
      <c r="C6" s="619"/>
      <c r="D6" s="619"/>
      <c r="E6" s="619"/>
      <c r="F6" s="619"/>
      <c r="G6" s="619"/>
      <c r="H6" s="619"/>
      <c r="I6" s="619"/>
      <c r="J6" s="619"/>
      <c r="K6" s="619"/>
      <c r="L6" s="619"/>
      <c r="M6" s="619"/>
      <c r="N6" s="619"/>
      <c r="O6" s="619"/>
      <c r="P6" s="619"/>
      <c r="Q6" s="620"/>
      <c r="R6" s="621">
        <v>221344</v>
      </c>
      <c r="S6" s="622"/>
      <c r="T6" s="622"/>
      <c r="U6" s="622"/>
      <c r="V6" s="622"/>
      <c r="W6" s="622"/>
      <c r="X6" s="622"/>
      <c r="Y6" s="623"/>
      <c r="Z6" s="659">
        <v>1</v>
      </c>
      <c r="AA6" s="659"/>
      <c r="AB6" s="659"/>
      <c r="AC6" s="659"/>
      <c r="AD6" s="660">
        <v>221344</v>
      </c>
      <c r="AE6" s="660"/>
      <c r="AF6" s="660"/>
      <c r="AG6" s="660"/>
      <c r="AH6" s="660"/>
      <c r="AI6" s="660"/>
      <c r="AJ6" s="660"/>
      <c r="AK6" s="660"/>
      <c r="AL6" s="624">
        <v>2</v>
      </c>
      <c r="AM6" s="625"/>
      <c r="AN6" s="625"/>
      <c r="AO6" s="661"/>
      <c r="AP6" s="618" t="s">
        <v>222</v>
      </c>
      <c r="AQ6" s="619"/>
      <c r="AR6" s="619"/>
      <c r="AS6" s="619"/>
      <c r="AT6" s="619"/>
      <c r="AU6" s="619"/>
      <c r="AV6" s="619"/>
      <c r="AW6" s="619"/>
      <c r="AX6" s="619"/>
      <c r="AY6" s="619"/>
      <c r="AZ6" s="619"/>
      <c r="BA6" s="619"/>
      <c r="BB6" s="619"/>
      <c r="BC6" s="619"/>
      <c r="BD6" s="619"/>
      <c r="BE6" s="619"/>
      <c r="BF6" s="620"/>
      <c r="BG6" s="621">
        <v>2527791</v>
      </c>
      <c r="BH6" s="622"/>
      <c r="BI6" s="622"/>
      <c r="BJ6" s="622"/>
      <c r="BK6" s="622"/>
      <c r="BL6" s="622"/>
      <c r="BM6" s="622"/>
      <c r="BN6" s="623"/>
      <c r="BO6" s="659">
        <v>100</v>
      </c>
      <c r="BP6" s="659"/>
      <c r="BQ6" s="659"/>
      <c r="BR6" s="659"/>
      <c r="BS6" s="660" t="s">
        <v>122</v>
      </c>
      <c r="BT6" s="660"/>
      <c r="BU6" s="660"/>
      <c r="BV6" s="660"/>
      <c r="BW6" s="660"/>
      <c r="BX6" s="660"/>
      <c r="BY6" s="660"/>
      <c r="BZ6" s="660"/>
      <c r="CA6" s="660"/>
      <c r="CB6" s="698"/>
      <c r="CD6" s="679" t="s">
        <v>223</v>
      </c>
      <c r="CE6" s="680"/>
      <c r="CF6" s="680"/>
      <c r="CG6" s="680"/>
      <c r="CH6" s="680"/>
      <c r="CI6" s="680"/>
      <c r="CJ6" s="680"/>
      <c r="CK6" s="680"/>
      <c r="CL6" s="680"/>
      <c r="CM6" s="680"/>
      <c r="CN6" s="680"/>
      <c r="CO6" s="680"/>
      <c r="CP6" s="680"/>
      <c r="CQ6" s="681"/>
      <c r="CR6" s="621">
        <v>147100</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147100</v>
      </c>
      <c r="DR6" s="622"/>
      <c r="DS6" s="622"/>
      <c r="DT6" s="622"/>
      <c r="DU6" s="622"/>
      <c r="DV6" s="622"/>
      <c r="DW6" s="622"/>
      <c r="DX6" s="622"/>
      <c r="DY6" s="622"/>
      <c r="DZ6" s="622"/>
      <c r="EA6" s="622"/>
      <c r="EB6" s="622"/>
      <c r="EC6" s="658"/>
    </row>
    <row r="7" spans="2:143" ht="11.25" customHeight="1">
      <c r="B7" s="618" t="s">
        <v>224</v>
      </c>
      <c r="C7" s="619"/>
      <c r="D7" s="619"/>
      <c r="E7" s="619"/>
      <c r="F7" s="619"/>
      <c r="G7" s="619"/>
      <c r="H7" s="619"/>
      <c r="I7" s="619"/>
      <c r="J7" s="619"/>
      <c r="K7" s="619"/>
      <c r="L7" s="619"/>
      <c r="M7" s="619"/>
      <c r="N7" s="619"/>
      <c r="O7" s="619"/>
      <c r="P7" s="619"/>
      <c r="Q7" s="620"/>
      <c r="R7" s="621">
        <v>1239</v>
      </c>
      <c r="S7" s="622"/>
      <c r="T7" s="622"/>
      <c r="U7" s="622"/>
      <c r="V7" s="622"/>
      <c r="W7" s="622"/>
      <c r="X7" s="622"/>
      <c r="Y7" s="623"/>
      <c r="Z7" s="659">
        <v>0</v>
      </c>
      <c r="AA7" s="659"/>
      <c r="AB7" s="659"/>
      <c r="AC7" s="659"/>
      <c r="AD7" s="660">
        <v>1239</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1131761</v>
      </c>
      <c r="BH7" s="622"/>
      <c r="BI7" s="622"/>
      <c r="BJ7" s="622"/>
      <c r="BK7" s="622"/>
      <c r="BL7" s="622"/>
      <c r="BM7" s="622"/>
      <c r="BN7" s="623"/>
      <c r="BO7" s="659">
        <v>44.8</v>
      </c>
      <c r="BP7" s="659"/>
      <c r="BQ7" s="659"/>
      <c r="BR7" s="659"/>
      <c r="BS7" s="660" t="s">
        <v>122</v>
      </c>
      <c r="BT7" s="660"/>
      <c r="BU7" s="660"/>
      <c r="BV7" s="660"/>
      <c r="BW7" s="660"/>
      <c r="BX7" s="660"/>
      <c r="BY7" s="660"/>
      <c r="BZ7" s="660"/>
      <c r="CA7" s="660"/>
      <c r="CB7" s="698"/>
      <c r="CD7" s="618" t="s">
        <v>226</v>
      </c>
      <c r="CE7" s="619"/>
      <c r="CF7" s="619"/>
      <c r="CG7" s="619"/>
      <c r="CH7" s="619"/>
      <c r="CI7" s="619"/>
      <c r="CJ7" s="619"/>
      <c r="CK7" s="619"/>
      <c r="CL7" s="619"/>
      <c r="CM7" s="619"/>
      <c r="CN7" s="619"/>
      <c r="CO7" s="619"/>
      <c r="CP7" s="619"/>
      <c r="CQ7" s="620"/>
      <c r="CR7" s="621">
        <v>3140150</v>
      </c>
      <c r="CS7" s="622"/>
      <c r="CT7" s="622"/>
      <c r="CU7" s="622"/>
      <c r="CV7" s="622"/>
      <c r="CW7" s="622"/>
      <c r="CX7" s="622"/>
      <c r="CY7" s="623"/>
      <c r="CZ7" s="659">
        <v>14.9</v>
      </c>
      <c r="DA7" s="659"/>
      <c r="DB7" s="659"/>
      <c r="DC7" s="659"/>
      <c r="DD7" s="627">
        <v>122244</v>
      </c>
      <c r="DE7" s="622"/>
      <c r="DF7" s="622"/>
      <c r="DG7" s="622"/>
      <c r="DH7" s="622"/>
      <c r="DI7" s="622"/>
      <c r="DJ7" s="622"/>
      <c r="DK7" s="622"/>
      <c r="DL7" s="622"/>
      <c r="DM7" s="622"/>
      <c r="DN7" s="622"/>
      <c r="DO7" s="622"/>
      <c r="DP7" s="623"/>
      <c r="DQ7" s="627">
        <v>2211866</v>
      </c>
      <c r="DR7" s="622"/>
      <c r="DS7" s="622"/>
      <c r="DT7" s="622"/>
      <c r="DU7" s="622"/>
      <c r="DV7" s="622"/>
      <c r="DW7" s="622"/>
      <c r="DX7" s="622"/>
      <c r="DY7" s="622"/>
      <c r="DZ7" s="622"/>
      <c r="EA7" s="622"/>
      <c r="EB7" s="622"/>
      <c r="EC7" s="658"/>
    </row>
    <row r="8" spans="2:143" ht="11.25" customHeight="1">
      <c r="B8" s="618" t="s">
        <v>227</v>
      </c>
      <c r="C8" s="619"/>
      <c r="D8" s="619"/>
      <c r="E8" s="619"/>
      <c r="F8" s="619"/>
      <c r="G8" s="619"/>
      <c r="H8" s="619"/>
      <c r="I8" s="619"/>
      <c r="J8" s="619"/>
      <c r="K8" s="619"/>
      <c r="L8" s="619"/>
      <c r="M8" s="619"/>
      <c r="N8" s="619"/>
      <c r="O8" s="619"/>
      <c r="P8" s="619"/>
      <c r="Q8" s="620"/>
      <c r="R8" s="621">
        <v>34772</v>
      </c>
      <c r="S8" s="622"/>
      <c r="T8" s="622"/>
      <c r="U8" s="622"/>
      <c r="V8" s="622"/>
      <c r="W8" s="622"/>
      <c r="X8" s="622"/>
      <c r="Y8" s="623"/>
      <c r="Z8" s="659">
        <v>0.2</v>
      </c>
      <c r="AA8" s="659"/>
      <c r="AB8" s="659"/>
      <c r="AC8" s="659"/>
      <c r="AD8" s="660">
        <v>34772</v>
      </c>
      <c r="AE8" s="660"/>
      <c r="AF8" s="660"/>
      <c r="AG8" s="660"/>
      <c r="AH8" s="660"/>
      <c r="AI8" s="660"/>
      <c r="AJ8" s="660"/>
      <c r="AK8" s="660"/>
      <c r="AL8" s="624">
        <v>0.3</v>
      </c>
      <c r="AM8" s="625"/>
      <c r="AN8" s="625"/>
      <c r="AO8" s="661"/>
      <c r="AP8" s="618" t="s">
        <v>228</v>
      </c>
      <c r="AQ8" s="619"/>
      <c r="AR8" s="619"/>
      <c r="AS8" s="619"/>
      <c r="AT8" s="619"/>
      <c r="AU8" s="619"/>
      <c r="AV8" s="619"/>
      <c r="AW8" s="619"/>
      <c r="AX8" s="619"/>
      <c r="AY8" s="619"/>
      <c r="AZ8" s="619"/>
      <c r="BA8" s="619"/>
      <c r="BB8" s="619"/>
      <c r="BC8" s="619"/>
      <c r="BD8" s="619"/>
      <c r="BE8" s="619"/>
      <c r="BF8" s="620"/>
      <c r="BG8" s="621">
        <v>44498</v>
      </c>
      <c r="BH8" s="622"/>
      <c r="BI8" s="622"/>
      <c r="BJ8" s="622"/>
      <c r="BK8" s="622"/>
      <c r="BL8" s="622"/>
      <c r="BM8" s="622"/>
      <c r="BN8" s="623"/>
      <c r="BO8" s="659">
        <v>1.8</v>
      </c>
      <c r="BP8" s="659"/>
      <c r="BQ8" s="659"/>
      <c r="BR8" s="659"/>
      <c r="BS8" s="660" t="s">
        <v>122</v>
      </c>
      <c r="BT8" s="660"/>
      <c r="BU8" s="660"/>
      <c r="BV8" s="660"/>
      <c r="BW8" s="660"/>
      <c r="BX8" s="660"/>
      <c r="BY8" s="660"/>
      <c r="BZ8" s="660"/>
      <c r="CA8" s="660"/>
      <c r="CB8" s="698"/>
      <c r="CD8" s="618" t="s">
        <v>229</v>
      </c>
      <c r="CE8" s="619"/>
      <c r="CF8" s="619"/>
      <c r="CG8" s="619"/>
      <c r="CH8" s="619"/>
      <c r="CI8" s="619"/>
      <c r="CJ8" s="619"/>
      <c r="CK8" s="619"/>
      <c r="CL8" s="619"/>
      <c r="CM8" s="619"/>
      <c r="CN8" s="619"/>
      <c r="CO8" s="619"/>
      <c r="CP8" s="619"/>
      <c r="CQ8" s="620"/>
      <c r="CR8" s="621">
        <v>5720509</v>
      </c>
      <c r="CS8" s="622"/>
      <c r="CT8" s="622"/>
      <c r="CU8" s="622"/>
      <c r="CV8" s="622"/>
      <c r="CW8" s="622"/>
      <c r="CX8" s="622"/>
      <c r="CY8" s="623"/>
      <c r="CZ8" s="659">
        <v>27.2</v>
      </c>
      <c r="DA8" s="659"/>
      <c r="DB8" s="659"/>
      <c r="DC8" s="659"/>
      <c r="DD8" s="627">
        <v>22627</v>
      </c>
      <c r="DE8" s="622"/>
      <c r="DF8" s="622"/>
      <c r="DG8" s="622"/>
      <c r="DH8" s="622"/>
      <c r="DI8" s="622"/>
      <c r="DJ8" s="622"/>
      <c r="DK8" s="622"/>
      <c r="DL8" s="622"/>
      <c r="DM8" s="622"/>
      <c r="DN8" s="622"/>
      <c r="DO8" s="622"/>
      <c r="DP8" s="623"/>
      <c r="DQ8" s="627">
        <v>3458202</v>
      </c>
      <c r="DR8" s="622"/>
      <c r="DS8" s="622"/>
      <c r="DT8" s="622"/>
      <c r="DU8" s="622"/>
      <c r="DV8" s="622"/>
      <c r="DW8" s="622"/>
      <c r="DX8" s="622"/>
      <c r="DY8" s="622"/>
      <c r="DZ8" s="622"/>
      <c r="EA8" s="622"/>
      <c r="EB8" s="622"/>
      <c r="EC8" s="658"/>
    </row>
    <row r="9" spans="2:143" ht="11.25" customHeight="1">
      <c r="B9" s="618" t="s">
        <v>230</v>
      </c>
      <c r="C9" s="619"/>
      <c r="D9" s="619"/>
      <c r="E9" s="619"/>
      <c r="F9" s="619"/>
      <c r="G9" s="619"/>
      <c r="H9" s="619"/>
      <c r="I9" s="619"/>
      <c r="J9" s="619"/>
      <c r="K9" s="619"/>
      <c r="L9" s="619"/>
      <c r="M9" s="619"/>
      <c r="N9" s="619"/>
      <c r="O9" s="619"/>
      <c r="P9" s="619"/>
      <c r="Q9" s="620"/>
      <c r="R9" s="621">
        <v>37956</v>
      </c>
      <c r="S9" s="622"/>
      <c r="T9" s="622"/>
      <c r="U9" s="622"/>
      <c r="V9" s="622"/>
      <c r="W9" s="622"/>
      <c r="X9" s="622"/>
      <c r="Y9" s="623"/>
      <c r="Z9" s="659">
        <v>0.2</v>
      </c>
      <c r="AA9" s="659"/>
      <c r="AB9" s="659"/>
      <c r="AC9" s="659"/>
      <c r="AD9" s="660">
        <v>37956</v>
      </c>
      <c r="AE9" s="660"/>
      <c r="AF9" s="660"/>
      <c r="AG9" s="660"/>
      <c r="AH9" s="660"/>
      <c r="AI9" s="660"/>
      <c r="AJ9" s="660"/>
      <c r="AK9" s="660"/>
      <c r="AL9" s="624">
        <v>0.3</v>
      </c>
      <c r="AM9" s="625"/>
      <c r="AN9" s="625"/>
      <c r="AO9" s="661"/>
      <c r="AP9" s="618" t="s">
        <v>231</v>
      </c>
      <c r="AQ9" s="619"/>
      <c r="AR9" s="619"/>
      <c r="AS9" s="619"/>
      <c r="AT9" s="619"/>
      <c r="AU9" s="619"/>
      <c r="AV9" s="619"/>
      <c r="AW9" s="619"/>
      <c r="AX9" s="619"/>
      <c r="AY9" s="619"/>
      <c r="AZ9" s="619"/>
      <c r="BA9" s="619"/>
      <c r="BB9" s="619"/>
      <c r="BC9" s="619"/>
      <c r="BD9" s="619"/>
      <c r="BE9" s="619"/>
      <c r="BF9" s="620"/>
      <c r="BG9" s="621">
        <v>1009457</v>
      </c>
      <c r="BH9" s="622"/>
      <c r="BI9" s="622"/>
      <c r="BJ9" s="622"/>
      <c r="BK9" s="622"/>
      <c r="BL9" s="622"/>
      <c r="BM9" s="622"/>
      <c r="BN9" s="623"/>
      <c r="BO9" s="659">
        <v>39.9</v>
      </c>
      <c r="BP9" s="659"/>
      <c r="BQ9" s="659"/>
      <c r="BR9" s="659"/>
      <c r="BS9" s="660" t="s">
        <v>122</v>
      </c>
      <c r="BT9" s="660"/>
      <c r="BU9" s="660"/>
      <c r="BV9" s="660"/>
      <c r="BW9" s="660"/>
      <c r="BX9" s="660"/>
      <c r="BY9" s="660"/>
      <c r="BZ9" s="660"/>
      <c r="CA9" s="660"/>
      <c r="CB9" s="698"/>
      <c r="CD9" s="618" t="s">
        <v>232</v>
      </c>
      <c r="CE9" s="619"/>
      <c r="CF9" s="619"/>
      <c r="CG9" s="619"/>
      <c r="CH9" s="619"/>
      <c r="CI9" s="619"/>
      <c r="CJ9" s="619"/>
      <c r="CK9" s="619"/>
      <c r="CL9" s="619"/>
      <c r="CM9" s="619"/>
      <c r="CN9" s="619"/>
      <c r="CO9" s="619"/>
      <c r="CP9" s="619"/>
      <c r="CQ9" s="620"/>
      <c r="CR9" s="621">
        <v>2442274</v>
      </c>
      <c r="CS9" s="622"/>
      <c r="CT9" s="622"/>
      <c r="CU9" s="622"/>
      <c r="CV9" s="622"/>
      <c r="CW9" s="622"/>
      <c r="CX9" s="622"/>
      <c r="CY9" s="623"/>
      <c r="CZ9" s="659">
        <v>11.6</v>
      </c>
      <c r="DA9" s="659"/>
      <c r="DB9" s="659"/>
      <c r="DC9" s="659"/>
      <c r="DD9" s="627">
        <v>208684</v>
      </c>
      <c r="DE9" s="622"/>
      <c r="DF9" s="622"/>
      <c r="DG9" s="622"/>
      <c r="DH9" s="622"/>
      <c r="DI9" s="622"/>
      <c r="DJ9" s="622"/>
      <c r="DK9" s="622"/>
      <c r="DL9" s="622"/>
      <c r="DM9" s="622"/>
      <c r="DN9" s="622"/>
      <c r="DO9" s="622"/>
      <c r="DP9" s="623"/>
      <c r="DQ9" s="627">
        <v>1571631</v>
      </c>
      <c r="DR9" s="622"/>
      <c r="DS9" s="622"/>
      <c r="DT9" s="622"/>
      <c r="DU9" s="622"/>
      <c r="DV9" s="622"/>
      <c r="DW9" s="622"/>
      <c r="DX9" s="622"/>
      <c r="DY9" s="622"/>
      <c r="DZ9" s="622"/>
      <c r="EA9" s="622"/>
      <c r="EB9" s="622"/>
      <c r="EC9" s="658"/>
    </row>
    <row r="10" spans="2:143" ht="11.25" customHeight="1">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47789</v>
      </c>
      <c r="BH10" s="622"/>
      <c r="BI10" s="622"/>
      <c r="BJ10" s="622"/>
      <c r="BK10" s="622"/>
      <c r="BL10" s="622"/>
      <c r="BM10" s="622"/>
      <c r="BN10" s="623"/>
      <c r="BO10" s="659">
        <v>1.9</v>
      </c>
      <c r="BP10" s="659"/>
      <c r="BQ10" s="659"/>
      <c r="BR10" s="659"/>
      <c r="BS10" s="660" t="s">
        <v>122</v>
      </c>
      <c r="BT10" s="660"/>
      <c r="BU10" s="660"/>
      <c r="BV10" s="660"/>
      <c r="BW10" s="660"/>
      <c r="BX10" s="660"/>
      <c r="BY10" s="660"/>
      <c r="BZ10" s="660"/>
      <c r="CA10" s="660"/>
      <c r="CB10" s="698"/>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c r="B11" s="618" t="s">
        <v>236</v>
      </c>
      <c r="C11" s="619"/>
      <c r="D11" s="619"/>
      <c r="E11" s="619"/>
      <c r="F11" s="619"/>
      <c r="G11" s="619"/>
      <c r="H11" s="619"/>
      <c r="I11" s="619"/>
      <c r="J11" s="619"/>
      <c r="K11" s="619"/>
      <c r="L11" s="619"/>
      <c r="M11" s="619"/>
      <c r="N11" s="619"/>
      <c r="O11" s="619"/>
      <c r="P11" s="619"/>
      <c r="Q11" s="620"/>
      <c r="R11" s="621">
        <v>594059</v>
      </c>
      <c r="S11" s="622"/>
      <c r="T11" s="622"/>
      <c r="U11" s="622"/>
      <c r="V11" s="622"/>
      <c r="W11" s="622"/>
      <c r="X11" s="622"/>
      <c r="Y11" s="623"/>
      <c r="Z11" s="624">
        <v>2.8</v>
      </c>
      <c r="AA11" s="625"/>
      <c r="AB11" s="625"/>
      <c r="AC11" s="626"/>
      <c r="AD11" s="627">
        <v>594059</v>
      </c>
      <c r="AE11" s="622"/>
      <c r="AF11" s="622"/>
      <c r="AG11" s="622"/>
      <c r="AH11" s="622"/>
      <c r="AI11" s="622"/>
      <c r="AJ11" s="622"/>
      <c r="AK11" s="623"/>
      <c r="AL11" s="624">
        <v>5.4</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30017</v>
      </c>
      <c r="BH11" s="622"/>
      <c r="BI11" s="622"/>
      <c r="BJ11" s="622"/>
      <c r="BK11" s="622"/>
      <c r="BL11" s="622"/>
      <c r="BM11" s="622"/>
      <c r="BN11" s="623"/>
      <c r="BO11" s="659">
        <v>1.2</v>
      </c>
      <c r="BP11" s="659"/>
      <c r="BQ11" s="659"/>
      <c r="BR11" s="659"/>
      <c r="BS11" s="660" t="s">
        <v>122</v>
      </c>
      <c r="BT11" s="660"/>
      <c r="BU11" s="660"/>
      <c r="BV11" s="660"/>
      <c r="BW11" s="660"/>
      <c r="BX11" s="660"/>
      <c r="BY11" s="660"/>
      <c r="BZ11" s="660"/>
      <c r="CA11" s="660"/>
      <c r="CB11" s="698"/>
      <c r="CD11" s="618" t="s">
        <v>238</v>
      </c>
      <c r="CE11" s="619"/>
      <c r="CF11" s="619"/>
      <c r="CG11" s="619"/>
      <c r="CH11" s="619"/>
      <c r="CI11" s="619"/>
      <c r="CJ11" s="619"/>
      <c r="CK11" s="619"/>
      <c r="CL11" s="619"/>
      <c r="CM11" s="619"/>
      <c r="CN11" s="619"/>
      <c r="CO11" s="619"/>
      <c r="CP11" s="619"/>
      <c r="CQ11" s="620"/>
      <c r="CR11" s="621">
        <v>922276</v>
      </c>
      <c r="CS11" s="622"/>
      <c r="CT11" s="622"/>
      <c r="CU11" s="622"/>
      <c r="CV11" s="622"/>
      <c r="CW11" s="622"/>
      <c r="CX11" s="622"/>
      <c r="CY11" s="623"/>
      <c r="CZ11" s="659">
        <v>4.4000000000000004</v>
      </c>
      <c r="DA11" s="659"/>
      <c r="DB11" s="659"/>
      <c r="DC11" s="659"/>
      <c r="DD11" s="627">
        <v>456284</v>
      </c>
      <c r="DE11" s="622"/>
      <c r="DF11" s="622"/>
      <c r="DG11" s="622"/>
      <c r="DH11" s="622"/>
      <c r="DI11" s="622"/>
      <c r="DJ11" s="622"/>
      <c r="DK11" s="622"/>
      <c r="DL11" s="622"/>
      <c r="DM11" s="622"/>
      <c r="DN11" s="622"/>
      <c r="DO11" s="622"/>
      <c r="DP11" s="623"/>
      <c r="DQ11" s="627">
        <v>282512</v>
      </c>
      <c r="DR11" s="622"/>
      <c r="DS11" s="622"/>
      <c r="DT11" s="622"/>
      <c r="DU11" s="622"/>
      <c r="DV11" s="622"/>
      <c r="DW11" s="622"/>
      <c r="DX11" s="622"/>
      <c r="DY11" s="622"/>
      <c r="DZ11" s="622"/>
      <c r="EA11" s="622"/>
      <c r="EB11" s="622"/>
      <c r="EC11" s="658"/>
    </row>
    <row r="12" spans="2:143" ht="11.25" customHeight="1">
      <c r="B12" s="618" t="s">
        <v>239</v>
      </c>
      <c r="C12" s="619"/>
      <c r="D12" s="619"/>
      <c r="E12" s="619"/>
      <c r="F12" s="619"/>
      <c r="G12" s="619"/>
      <c r="H12" s="619"/>
      <c r="I12" s="619"/>
      <c r="J12" s="619"/>
      <c r="K12" s="619"/>
      <c r="L12" s="619"/>
      <c r="M12" s="619"/>
      <c r="N12" s="619"/>
      <c r="O12" s="619"/>
      <c r="P12" s="619"/>
      <c r="Q12" s="620"/>
      <c r="R12" s="621">
        <v>59633</v>
      </c>
      <c r="S12" s="622"/>
      <c r="T12" s="622"/>
      <c r="U12" s="622"/>
      <c r="V12" s="622"/>
      <c r="W12" s="622"/>
      <c r="X12" s="622"/>
      <c r="Y12" s="623"/>
      <c r="Z12" s="659">
        <v>0.3</v>
      </c>
      <c r="AA12" s="659"/>
      <c r="AB12" s="659"/>
      <c r="AC12" s="659"/>
      <c r="AD12" s="660">
        <v>59633</v>
      </c>
      <c r="AE12" s="660"/>
      <c r="AF12" s="660"/>
      <c r="AG12" s="660"/>
      <c r="AH12" s="660"/>
      <c r="AI12" s="660"/>
      <c r="AJ12" s="660"/>
      <c r="AK12" s="660"/>
      <c r="AL12" s="624">
        <v>0.5</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1131150</v>
      </c>
      <c r="BH12" s="622"/>
      <c r="BI12" s="622"/>
      <c r="BJ12" s="622"/>
      <c r="BK12" s="622"/>
      <c r="BL12" s="622"/>
      <c r="BM12" s="622"/>
      <c r="BN12" s="623"/>
      <c r="BO12" s="659">
        <v>44.7</v>
      </c>
      <c r="BP12" s="659"/>
      <c r="BQ12" s="659"/>
      <c r="BR12" s="659"/>
      <c r="BS12" s="660" t="s">
        <v>122</v>
      </c>
      <c r="BT12" s="660"/>
      <c r="BU12" s="660"/>
      <c r="BV12" s="660"/>
      <c r="BW12" s="660"/>
      <c r="BX12" s="660"/>
      <c r="BY12" s="660"/>
      <c r="BZ12" s="660"/>
      <c r="CA12" s="660"/>
      <c r="CB12" s="698"/>
      <c r="CD12" s="618" t="s">
        <v>241</v>
      </c>
      <c r="CE12" s="619"/>
      <c r="CF12" s="619"/>
      <c r="CG12" s="619"/>
      <c r="CH12" s="619"/>
      <c r="CI12" s="619"/>
      <c r="CJ12" s="619"/>
      <c r="CK12" s="619"/>
      <c r="CL12" s="619"/>
      <c r="CM12" s="619"/>
      <c r="CN12" s="619"/>
      <c r="CO12" s="619"/>
      <c r="CP12" s="619"/>
      <c r="CQ12" s="620"/>
      <c r="CR12" s="621">
        <v>832071</v>
      </c>
      <c r="CS12" s="622"/>
      <c r="CT12" s="622"/>
      <c r="CU12" s="622"/>
      <c r="CV12" s="622"/>
      <c r="CW12" s="622"/>
      <c r="CX12" s="622"/>
      <c r="CY12" s="623"/>
      <c r="CZ12" s="659">
        <v>4</v>
      </c>
      <c r="DA12" s="659"/>
      <c r="DB12" s="659"/>
      <c r="DC12" s="659"/>
      <c r="DD12" s="627">
        <v>235925</v>
      </c>
      <c r="DE12" s="622"/>
      <c r="DF12" s="622"/>
      <c r="DG12" s="622"/>
      <c r="DH12" s="622"/>
      <c r="DI12" s="622"/>
      <c r="DJ12" s="622"/>
      <c r="DK12" s="622"/>
      <c r="DL12" s="622"/>
      <c r="DM12" s="622"/>
      <c r="DN12" s="622"/>
      <c r="DO12" s="622"/>
      <c r="DP12" s="623"/>
      <c r="DQ12" s="627">
        <v>329970</v>
      </c>
      <c r="DR12" s="622"/>
      <c r="DS12" s="622"/>
      <c r="DT12" s="622"/>
      <c r="DU12" s="622"/>
      <c r="DV12" s="622"/>
      <c r="DW12" s="622"/>
      <c r="DX12" s="622"/>
      <c r="DY12" s="622"/>
      <c r="DZ12" s="622"/>
      <c r="EA12" s="622"/>
      <c r="EB12" s="622"/>
      <c r="EC12" s="658"/>
    </row>
    <row r="13" spans="2:143" ht="11.25" customHeight="1">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1131130</v>
      </c>
      <c r="BH13" s="622"/>
      <c r="BI13" s="622"/>
      <c r="BJ13" s="622"/>
      <c r="BK13" s="622"/>
      <c r="BL13" s="622"/>
      <c r="BM13" s="622"/>
      <c r="BN13" s="623"/>
      <c r="BO13" s="659">
        <v>44.7</v>
      </c>
      <c r="BP13" s="659"/>
      <c r="BQ13" s="659"/>
      <c r="BR13" s="659"/>
      <c r="BS13" s="660" t="s">
        <v>122</v>
      </c>
      <c r="BT13" s="660"/>
      <c r="BU13" s="660"/>
      <c r="BV13" s="660"/>
      <c r="BW13" s="660"/>
      <c r="BX13" s="660"/>
      <c r="BY13" s="660"/>
      <c r="BZ13" s="660"/>
      <c r="CA13" s="660"/>
      <c r="CB13" s="698"/>
      <c r="CD13" s="618" t="s">
        <v>244</v>
      </c>
      <c r="CE13" s="619"/>
      <c r="CF13" s="619"/>
      <c r="CG13" s="619"/>
      <c r="CH13" s="619"/>
      <c r="CI13" s="619"/>
      <c r="CJ13" s="619"/>
      <c r="CK13" s="619"/>
      <c r="CL13" s="619"/>
      <c r="CM13" s="619"/>
      <c r="CN13" s="619"/>
      <c r="CO13" s="619"/>
      <c r="CP13" s="619"/>
      <c r="CQ13" s="620"/>
      <c r="CR13" s="621">
        <v>1704785</v>
      </c>
      <c r="CS13" s="622"/>
      <c r="CT13" s="622"/>
      <c r="CU13" s="622"/>
      <c r="CV13" s="622"/>
      <c r="CW13" s="622"/>
      <c r="CX13" s="622"/>
      <c r="CY13" s="623"/>
      <c r="CZ13" s="659">
        <v>8.1</v>
      </c>
      <c r="DA13" s="659"/>
      <c r="DB13" s="659"/>
      <c r="DC13" s="659"/>
      <c r="DD13" s="627">
        <v>597313</v>
      </c>
      <c r="DE13" s="622"/>
      <c r="DF13" s="622"/>
      <c r="DG13" s="622"/>
      <c r="DH13" s="622"/>
      <c r="DI13" s="622"/>
      <c r="DJ13" s="622"/>
      <c r="DK13" s="622"/>
      <c r="DL13" s="622"/>
      <c r="DM13" s="622"/>
      <c r="DN13" s="622"/>
      <c r="DO13" s="622"/>
      <c r="DP13" s="623"/>
      <c r="DQ13" s="627">
        <v>918520</v>
      </c>
      <c r="DR13" s="622"/>
      <c r="DS13" s="622"/>
      <c r="DT13" s="622"/>
      <c r="DU13" s="622"/>
      <c r="DV13" s="622"/>
      <c r="DW13" s="622"/>
      <c r="DX13" s="622"/>
      <c r="DY13" s="622"/>
      <c r="DZ13" s="622"/>
      <c r="EA13" s="622"/>
      <c r="EB13" s="622"/>
      <c r="EC13" s="658"/>
    </row>
    <row r="14" spans="2:143" ht="11.25" customHeight="1">
      <c r="B14" s="618" t="s">
        <v>245</v>
      </c>
      <c r="C14" s="619"/>
      <c r="D14" s="619"/>
      <c r="E14" s="619"/>
      <c r="F14" s="619"/>
      <c r="G14" s="619"/>
      <c r="H14" s="619"/>
      <c r="I14" s="619"/>
      <c r="J14" s="619"/>
      <c r="K14" s="619"/>
      <c r="L14" s="619"/>
      <c r="M14" s="619"/>
      <c r="N14" s="619"/>
      <c r="O14" s="619"/>
      <c r="P14" s="619"/>
      <c r="Q14" s="620"/>
      <c r="R14" s="621">
        <v>3941</v>
      </c>
      <c r="S14" s="622"/>
      <c r="T14" s="622"/>
      <c r="U14" s="622"/>
      <c r="V14" s="622"/>
      <c r="W14" s="622"/>
      <c r="X14" s="622"/>
      <c r="Y14" s="623"/>
      <c r="Z14" s="659">
        <v>0</v>
      </c>
      <c r="AA14" s="659"/>
      <c r="AB14" s="659"/>
      <c r="AC14" s="659"/>
      <c r="AD14" s="660">
        <v>3941</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112669</v>
      </c>
      <c r="BH14" s="622"/>
      <c r="BI14" s="622"/>
      <c r="BJ14" s="622"/>
      <c r="BK14" s="622"/>
      <c r="BL14" s="622"/>
      <c r="BM14" s="622"/>
      <c r="BN14" s="623"/>
      <c r="BO14" s="659">
        <v>4.5</v>
      </c>
      <c r="BP14" s="659"/>
      <c r="BQ14" s="659"/>
      <c r="BR14" s="659"/>
      <c r="BS14" s="660" t="s">
        <v>122</v>
      </c>
      <c r="BT14" s="660"/>
      <c r="BU14" s="660"/>
      <c r="BV14" s="660"/>
      <c r="BW14" s="660"/>
      <c r="BX14" s="660"/>
      <c r="BY14" s="660"/>
      <c r="BZ14" s="660"/>
      <c r="CA14" s="660"/>
      <c r="CB14" s="698"/>
      <c r="CD14" s="618" t="s">
        <v>247</v>
      </c>
      <c r="CE14" s="619"/>
      <c r="CF14" s="619"/>
      <c r="CG14" s="619"/>
      <c r="CH14" s="619"/>
      <c r="CI14" s="619"/>
      <c r="CJ14" s="619"/>
      <c r="CK14" s="619"/>
      <c r="CL14" s="619"/>
      <c r="CM14" s="619"/>
      <c r="CN14" s="619"/>
      <c r="CO14" s="619"/>
      <c r="CP14" s="619"/>
      <c r="CQ14" s="620"/>
      <c r="CR14" s="621">
        <v>1374189</v>
      </c>
      <c r="CS14" s="622"/>
      <c r="CT14" s="622"/>
      <c r="CU14" s="622"/>
      <c r="CV14" s="622"/>
      <c r="CW14" s="622"/>
      <c r="CX14" s="622"/>
      <c r="CY14" s="623"/>
      <c r="CZ14" s="659">
        <v>6.5</v>
      </c>
      <c r="DA14" s="659"/>
      <c r="DB14" s="659"/>
      <c r="DC14" s="659"/>
      <c r="DD14" s="627">
        <v>280998</v>
      </c>
      <c r="DE14" s="622"/>
      <c r="DF14" s="622"/>
      <c r="DG14" s="622"/>
      <c r="DH14" s="622"/>
      <c r="DI14" s="622"/>
      <c r="DJ14" s="622"/>
      <c r="DK14" s="622"/>
      <c r="DL14" s="622"/>
      <c r="DM14" s="622"/>
      <c r="DN14" s="622"/>
      <c r="DO14" s="622"/>
      <c r="DP14" s="623"/>
      <c r="DQ14" s="627">
        <v>1045184</v>
      </c>
      <c r="DR14" s="622"/>
      <c r="DS14" s="622"/>
      <c r="DT14" s="622"/>
      <c r="DU14" s="622"/>
      <c r="DV14" s="622"/>
      <c r="DW14" s="622"/>
      <c r="DX14" s="622"/>
      <c r="DY14" s="622"/>
      <c r="DZ14" s="622"/>
      <c r="EA14" s="622"/>
      <c r="EB14" s="622"/>
      <c r="EC14" s="658"/>
    </row>
    <row r="15" spans="2:143" ht="11.25" customHeight="1">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152211</v>
      </c>
      <c r="BH15" s="622"/>
      <c r="BI15" s="622"/>
      <c r="BJ15" s="622"/>
      <c r="BK15" s="622"/>
      <c r="BL15" s="622"/>
      <c r="BM15" s="622"/>
      <c r="BN15" s="623"/>
      <c r="BO15" s="659">
        <v>6</v>
      </c>
      <c r="BP15" s="659"/>
      <c r="BQ15" s="659"/>
      <c r="BR15" s="659"/>
      <c r="BS15" s="660" t="s">
        <v>122</v>
      </c>
      <c r="BT15" s="660"/>
      <c r="BU15" s="660"/>
      <c r="BV15" s="660"/>
      <c r="BW15" s="660"/>
      <c r="BX15" s="660"/>
      <c r="BY15" s="660"/>
      <c r="BZ15" s="660"/>
      <c r="CA15" s="660"/>
      <c r="CB15" s="698"/>
      <c r="CD15" s="618" t="s">
        <v>250</v>
      </c>
      <c r="CE15" s="619"/>
      <c r="CF15" s="619"/>
      <c r="CG15" s="619"/>
      <c r="CH15" s="619"/>
      <c r="CI15" s="619"/>
      <c r="CJ15" s="619"/>
      <c r="CK15" s="619"/>
      <c r="CL15" s="619"/>
      <c r="CM15" s="619"/>
      <c r="CN15" s="619"/>
      <c r="CO15" s="619"/>
      <c r="CP15" s="619"/>
      <c r="CQ15" s="620"/>
      <c r="CR15" s="621">
        <v>2071409</v>
      </c>
      <c r="CS15" s="622"/>
      <c r="CT15" s="622"/>
      <c r="CU15" s="622"/>
      <c r="CV15" s="622"/>
      <c r="CW15" s="622"/>
      <c r="CX15" s="622"/>
      <c r="CY15" s="623"/>
      <c r="CZ15" s="659">
        <v>9.8000000000000007</v>
      </c>
      <c r="DA15" s="659"/>
      <c r="DB15" s="659"/>
      <c r="DC15" s="659"/>
      <c r="DD15" s="627">
        <v>654083</v>
      </c>
      <c r="DE15" s="622"/>
      <c r="DF15" s="622"/>
      <c r="DG15" s="622"/>
      <c r="DH15" s="622"/>
      <c r="DI15" s="622"/>
      <c r="DJ15" s="622"/>
      <c r="DK15" s="622"/>
      <c r="DL15" s="622"/>
      <c r="DM15" s="622"/>
      <c r="DN15" s="622"/>
      <c r="DO15" s="622"/>
      <c r="DP15" s="623"/>
      <c r="DQ15" s="627">
        <v>1170853</v>
      </c>
      <c r="DR15" s="622"/>
      <c r="DS15" s="622"/>
      <c r="DT15" s="622"/>
      <c r="DU15" s="622"/>
      <c r="DV15" s="622"/>
      <c r="DW15" s="622"/>
      <c r="DX15" s="622"/>
      <c r="DY15" s="622"/>
      <c r="DZ15" s="622"/>
      <c r="EA15" s="622"/>
      <c r="EB15" s="622"/>
      <c r="EC15" s="658"/>
    </row>
    <row r="16" spans="2:143" ht="11.25" customHeight="1">
      <c r="B16" s="618" t="s">
        <v>251</v>
      </c>
      <c r="C16" s="619"/>
      <c r="D16" s="619"/>
      <c r="E16" s="619"/>
      <c r="F16" s="619"/>
      <c r="G16" s="619"/>
      <c r="H16" s="619"/>
      <c r="I16" s="619"/>
      <c r="J16" s="619"/>
      <c r="K16" s="619"/>
      <c r="L16" s="619"/>
      <c r="M16" s="619"/>
      <c r="N16" s="619"/>
      <c r="O16" s="619"/>
      <c r="P16" s="619"/>
      <c r="Q16" s="620"/>
      <c r="R16" s="621">
        <v>28870</v>
      </c>
      <c r="S16" s="622"/>
      <c r="T16" s="622"/>
      <c r="U16" s="622"/>
      <c r="V16" s="622"/>
      <c r="W16" s="622"/>
      <c r="X16" s="622"/>
      <c r="Y16" s="623"/>
      <c r="Z16" s="659">
        <v>0.1</v>
      </c>
      <c r="AA16" s="659"/>
      <c r="AB16" s="659"/>
      <c r="AC16" s="659"/>
      <c r="AD16" s="660">
        <v>28870</v>
      </c>
      <c r="AE16" s="660"/>
      <c r="AF16" s="660"/>
      <c r="AG16" s="660"/>
      <c r="AH16" s="660"/>
      <c r="AI16" s="660"/>
      <c r="AJ16" s="660"/>
      <c r="AK16" s="660"/>
      <c r="AL16" s="624">
        <v>0.3</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253</v>
      </c>
      <c r="CE16" s="619"/>
      <c r="CF16" s="619"/>
      <c r="CG16" s="619"/>
      <c r="CH16" s="619"/>
      <c r="CI16" s="619"/>
      <c r="CJ16" s="619"/>
      <c r="CK16" s="619"/>
      <c r="CL16" s="619"/>
      <c r="CM16" s="619"/>
      <c r="CN16" s="619"/>
      <c r="CO16" s="619"/>
      <c r="CP16" s="619"/>
      <c r="CQ16" s="620"/>
      <c r="CR16" s="621">
        <v>236707</v>
      </c>
      <c r="CS16" s="622"/>
      <c r="CT16" s="622"/>
      <c r="CU16" s="622"/>
      <c r="CV16" s="622"/>
      <c r="CW16" s="622"/>
      <c r="CX16" s="622"/>
      <c r="CY16" s="623"/>
      <c r="CZ16" s="659">
        <v>1.1000000000000001</v>
      </c>
      <c r="DA16" s="659"/>
      <c r="DB16" s="659"/>
      <c r="DC16" s="659"/>
      <c r="DD16" s="627" t="s">
        <v>122</v>
      </c>
      <c r="DE16" s="622"/>
      <c r="DF16" s="622"/>
      <c r="DG16" s="622"/>
      <c r="DH16" s="622"/>
      <c r="DI16" s="622"/>
      <c r="DJ16" s="622"/>
      <c r="DK16" s="622"/>
      <c r="DL16" s="622"/>
      <c r="DM16" s="622"/>
      <c r="DN16" s="622"/>
      <c r="DO16" s="622"/>
      <c r="DP16" s="623"/>
      <c r="DQ16" s="627">
        <v>35121</v>
      </c>
      <c r="DR16" s="622"/>
      <c r="DS16" s="622"/>
      <c r="DT16" s="622"/>
      <c r="DU16" s="622"/>
      <c r="DV16" s="622"/>
      <c r="DW16" s="622"/>
      <c r="DX16" s="622"/>
      <c r="DY16" s="622"/>
      <c r="DZ16" s="622"/>
      <c r="EA16" s="622"/>
      <c r="EB16" s="622"/>
      <c r="EC16" s="658"/>
    </row>
    <row r="17" spans="2:133" ht="11.25" customHeight="1">
      <c r="B17" s="618" t="s">
        <v>254</v>
      </c>
      <c r="C17" s="619"/>
      <c r="D17" s="619"/>
      <c r="E17" s="619"/>
      <c r="F17" s="619"/>
      <c r="G17" s="619"/>
      <c r="H17" s="619"/>
      <c r="I17" s="619"/>
      <c r="J17" s="619"/>
      <c r="K17" s="619"/>
      <c r="L17" s="619"/>
      <c r="M17" s="619"/>
      <c r="N17" s="619"/>
      <c r="O17" s="619"/>
      <c r="P17" s="619"/>
      <c r="Q17" s="620"/>
      <c r="R17" s="621">
        <v>28381</v>
      </c>
      <c r="S17" s="622"/>
      <c r="T17" s="622"/>
      <c r="U17" s="622"/>
      <c r="V17" s="622"/>
      <c r="W17" s="622"/>
      <c r="X17" s="622"/>
      <c r="Y17" s="623"/>
      <c r="Z17" s="659">
        <v>0.1</v>
      </c>
      <c r="AA17" s="659"/>
      <c r="AB17" s="659"/>
      <c r="AC17" s="659"/>
      <c r="AD17" s="660">
        <v>28381</v>
      </c>
      <c r="AE17" s="660"/>
      <c r="AF17" s="660"/>
      <c r="AG17" s="660"/>
      <c r="AH17" s="660"/>
      <c r="AI17" s="660"/>
      <c r="AJ17" s="660"/>
      <c r="AK17" s="660"/>
      <c r="AL17" s="624">
        <v>0.3</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256</v>
      </c>
      <c r="CE17" s="619"/>
      <c r="CF17" s="619"/>
      <c r="CG17" s="619"/>
      <c r="CH17" s="619"/>
      <c r="CI17" s="619"/>
      <c r="CJ17" s="619"/>
      <c r="CK17" s="619"/>
      <c r="CL17" s="619"/>
      <c r="CM17" s="619"/>
      <c r="CN17" s="619"/>
      <c r="CO17" s="619"/>
      <c r="CP17" s="619"/>
      <c r="CQ17" s="620"/>
      <c r="CR17" s="621">
        <v>2448789</v>
      </c>
      <c r="CS17" s="622"/>
      <c r="CT17" s="622"/>
      <c r="CU17" s="622"/>
      <c r="CV17" s="622"/>
      <c r="CW17" s="622"/>
      <c r="CX17" s="622"/>
      <c r="CY17" s="623"/>
      <c r="CZ17" s="659">
        <v>11.6</v>
      </c>
      <c r="DA17" s="659"/>
      <c r="DB17" s="659"/>
      <c r="DC17" s="659"/>
      <c r="DD17" s="627" t="s">
        <v>122</v>
      </c>
      <c r="DE17" s="622"/>
      <c r="DF17" s="622"/>
      <c r="DG17" s="622"/>
      <c r="DH17" s="622"/>
      <c r="DI17" s="622"/>
      <c r="DJ17" s="622"/>
      <c r="DK17" s="622"/>
      <c r="DL17" s="622"/>
      <c r="DM17" s="622"/>
      <c r="DN17" s="622"/>
      <c r="DO17" s="622"/>
      <c r="DP17" s="623"/>
      <c r="DQ17" s="627">
        <v>2422906</v>
      </c>
      <c r="DR17" s="622"/>
      <c r="DS17" s="622"/>
      <c r="DT17" s="622"/>
      <c r="DU17" s="622"/>
      <c r="DV17" s="622"/>
      <c r="DW17" s="622"/>
      <c r="DX17" s="622"/>
      <c r="DY17" s="622"/>
      <c r="DZ17" s="622"/>
      <c r="EA17" s="622"/>
      <c r="EB17" s="622"/>
      <c r="EC17" s="658"/>
    </row>
    <row r="18" spans="2:133" ht="11.25" customHeight="1">
      <c r="B18" s="618" t="s">
        <v>257</v>
      </c>
      <c r="C18" s="619"/>
      <c r="D18" s="619"/>
      <c r="E18" s="619"/>
      <c r="F18" s="619"/>
      <c r="G18" s="619"/>
      <c r="H18" s="619"/>
      <c r="I18" s="619"/>
      <c r="J18" s="619"/>
      <c r="K18" s="619"/>
      <c r="L18" s="619"/>
      <c r="M18" s="619"/>
      <c r="N18" s="619"/>
      <c r="O18" s="619"/>
      <c r="P18" s="619"/>
      <c r="Q18" s="620"/>
      <c r="R18" s="621">
        <v>12501</v>
      </c>
      <c r="S18" s="622"/>
      <c r="T18" s="622"/>
      <c r="U18" s="622"/>
      <c r="V18" s="622"/>
      <c r="W18" s="622"/>
      <c r="X18" s="622"/>
      <c r="Y18" s="623"/>
      <c r="Z18" s="659">
        <v>0.1</v>
      </c>
      <c r="AA18" s="659"/>
      <c r="AB18" s="659"/>
      <c r="AC18" s="659"/>
      <c r="AD18" s="660">
        <v>12501</v>
      </c>
      <c r="AE18" s="660"/>
      <c r="AF18" s="660"/>
      <c r="AG18" s="660"/>
      <c r="AH18" s="660"/>
      <c r="AI18" s="660"/>
      <c r="AJ18" s="660"/>
      <c r="AK18" s="660"/>
      <c r="AL18" s="624">
        <v>0.1</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c r="B19" s="618" t="s">
        <v>260</v>
      </c>
      <c r="C19" s="619"/>
      <c r="D19" s="619"/>
      <c r="E19" s="619"/>
      <c r="F19" s="619"/>
      <c r="G19" s="619"/>
      <c r="H19" s="619"/>
      <c r="I19" s="619"/>
      <c r="J19" s="619"/>
      <c r="K19" s="619"/>
      <c r="L19" s="619"/>
      <c r="M19" s="619"/>
      <c r="N19" s="619"/>
      <c r="O19" s="619"/>
      <c r="P19" s="619"/>
      <c r="Q19" s="620"/>
      <c r="R19" s="621">
        <v>10786</v>
      </c>
      <c r="S19" s="622"/>
      <c r="T19" s="622"/>
      <c r="U19" s="622"/>
      <c r="V19" s="622"/>
      <c r="W19" s="622"/>
      <c r="X19" s="622"/>
      <c r="Y19" s="623"/>
      <c r="Z19" s="659">
        <v>0.1</v>
      </c>
      <c r="AA19" s="659"/>
      <c r="AB19" s="659"/>
      <c r="AC19" s="659"/>
      <c r="AD19" s="660">
        <v>10786</v>
      </c>
      <c r="AE19" s="660"/>
      <c r="AF19" s="660"/>
      <c r="AG19" s="660"/>
      <c r="AH19" s="660"/>
      <c r="AI19" s="660"/>
      <c r="AJ19" s="660"/>
      <c r="AK19" s="660"/>
      <c r="AL19" s="624">
        <v>0.1</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8"/>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c r="B20" s="688" t="s">
        <v>263</v>
      </c>
      <c r="C20" s="689"/>
      <c r="D20" s="689"/>
      <c r="E20" s="689"/>
      <c r="F20" s="689"/>
      <c r="G20" s="689"/>
      <c r="H20" s="689"/>
      <c r="I20" s="689"/>
      <c r="J20" s="689"/>
      <c r="K20" s="689"/>
      <c r="L20" s="689"/>
      <c r="M20" s="689"/>
      <c r="N20" s="689"/>
      <c r="O20" s="689"/>
      <c r="P20" s="689"/>
      <c r="Q20" s="690"/>
      <c r="R20" s="621">
        <v>1715</v>
      </c>
      <c r="S20" s="622"/>
      <c r="T20" s="622"/>
      <c r="U20" s="622"/>
      <c r="V20" s="622"/>
      <c r="W20" s="622"/>
      <c r="X20" s="622"/>
      <c r="Y20" s="623"/>
      <c r="Z20" s="659">
        <v>0</v>
      </c>
      <c r="AA20" s="659"/>
      <c r="AB20" s="659"/>
      <c r="AC20" s="659"/>
      <c r="AD20" s="660">
        <v>1715</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8"/>
      <c r="CD20" s="618" t="s">
        <v>265</v>
      </c>
      <c r="CE20" s="619"/>
      <c r="CF20" s="619"/>
      <c r="CG20" s="619"/>
      <c r="CH20" s="619"/>
      <c r="CI20" s="619"/>
      <c r="CJ20" s="619"/>
      <c r="CK20" s="619"/>
      <c r="CL20" s="619"/>
      <c r="CM20" s="619"/>
      <c r="CN20" s="619"/>
      <c r="CO20" s="619"/>
      <c r="CP20" s="619"/>
      <c r="CQ20" s="620"/>
      <c r="CR20" s="621">
        <v>21040259</v>
      </c>
      <c r="CS20" s="622"/>
      <c r="CT20" s="622"/>
      <c r="CU20" s="622"/>
      <c r="CV20" s="622"/>
      <c r="CW20" s="622"/>
      <c r="CX20" s="622"/>
      <c r="CY20" s="623"/>
      <c r="CZ20" s="659">
        <v>100</v>
      </c>
      <c r="DA20" s="659"/>
      <c r="DB20" s="659"/>
      <c r="DC20" s="659"/>
      <c r="DD20" s="627">
        <v>2578158</v>
      </c>
      <c r="DE20" s="622"/>
      <c r="DF20" s="622"/>
      <c r="DG20" s="622"/>
      <c r="DH20" s="622"/>
      <c r="DI20" s="622"/>
      <c r="DJ20" s="622"/>
      <c r="DK20" s="622"/>
      <c r="DL20" s="622"/>
      <c r="DM20" s="622"/>
      <c r="DN20" s="622"/>
      <c r="DO20" s="622"/>
      <c r="DP20" s="623"/>
      <c r="DQ20" s="627">
        <v>13593865</v>
      </c>
      <c r="DR20" s="622"/>
      <c r="DS20" s="622"/>
      <c r="DT20" s="622"/>
      <c r="DU20" s="622"/>
      <c r="DV20" s="622"/>
      <c r="DW20" s="622"/>
      <c r="DX20" s="622"/>
      <c r="DY20" s="622"/>
      <c r="DZ20" s="622"/>
      <c r="EA20" s="622"/>
      <c r="EB20" s="622"/>
      <c r="EC20" s="658"/>
    </row>
    <row r="21" spans="2:133" ht="11.25" customHeight="1">
      <c r="B21" s="618" t="s">
        <v>266</v>
      </c>
      <c r="C21" s="619"/>
      <c r="D21" s="619"/>
      <c r="E21" s="619"/>
      <c r="F21" s="619"/>
      <c r="G21" s="619"/>
      <c r="H21" s="619"/>
      <c r="I21" s="619"/>
      <c r="J21" s="619"/>
      <c r="K21" s="619"/>
      <c r="L21" s="619"/>
      <c r="M21" s="619"/>
      <c r="N21" s="619"/>
      <c r="O21" s="619"/>
      <c r="P21" s="619"/>
      <c r="Q21" s="620"/>
      <c r="R21" s="621">
        <v>8624028</v>
      </c>
      <c r="S21" s="622"/>
      <c r="T21" s="622"/>
      <c r="U21" s="622"/>
      <c r="V21" s="622"/>
      <c r="W21" s="622"/>
      <c r="X21" s="622"/>
      <c r="Y21" s="623"/>
      <c r="Z21" s="659">
        <v>40.200000000000003</v>
      </c>
      <c r="AA21" s="659"/>
      <c r="AB21" s="659"/>
      <c r="AC21" s="659"/>
      <c r="AD21" s="660">
        <v>7502810</v>
      </c>
      <c r="AE21" s="660"/>
      <c r="AF21" s="660"/>
      <c r="AG21" s="660"/>
      <c r="AH21" s="660"/>
      <c r="AI21" s="660"/>
      <c r="AJ21" s="660"/>
      <c r="AK21" s="660"/>
      <c r="AL21" s="624">
        <v>67.7</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18" t="s">
        <v>268</v>
      </c>
      <c r="C22" s="619"/>
      <c r="D22" s="619"/>
      <c r="E22" s="619"/>
      <c r="F22" s="619"/>
      <c r="G22" s="619"/>
      <c r="H22" s="619"/>
      <c r="I22" s="619"/>
      <c r="J22" s="619"/>
      <c r="K22" s="619"/>
      <c r="L22" s="619"/>
      <c r="M22" s="619"/>
      <c r="N22" s="619"/>
      <c r="O22" s="619"/>
      <c r="P22" s="619"/>
      <c r="Q22" s="620"/>
      <c r="R22" s="621">
        <v>7502810</v>
      </c>
      <c r="S22" s="622"/>
      <c r="T22" s="622"/>
      <c r="U22" s="622"/>
      <c r="V22" s="622"/>
      <c r="W22" s="622"/>
      <c r="X22" s="622"/>
      <c r="Y22" s="623"/>
      <c r="Z22" s="659">
        <v>34.9</v>
      </c>
      <c r="AA22" s="659"/>
      <c r="AB22" s="659"/>
      <c r="AC22" s="659"/>
      <c r="AD22" s="660">
        <v>7502810</v>
      </c>
      <c r="AE22" s="660"/>
      <c r="AF22" s="660"/>
      <c r="AG22" s="660"/>
      <c r="AH22" s="660"/>
      <c r="AI22" s="660"/>
      <c r="AJ22" s="660"/>
      <c r="AK22" s="660"/>
      <c r="AL22" s="624">
        <v>67.7</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c r="B23" s="618" t="s">
        <v>271</v>
      </c>
      <c r="C23" s="619"/>
      <c r="D23" s="619"/>
      <c r="E23" s="619"/>
      <c r="F23" s="619"/>
      <c r="G23" s="619"/>
      <c r="H23" s="619"/>
      <c r="I23" s="619"/>
      <c r="J23" s="619"/>
      <c r="K23" s="619"/>
      <c r="L23" s="619"/>
      <c r="M23" s="619"/>
      <c r="N23" s="619"/>
      <c r="O23" s="619"/>
      <c r="P23" s="619"/>
      <c r="Q23" s="620"/>
      <c r="R23" s="621">
        <v>1121218</v>
      </c>
      <c r="S23" s="622"/>
      <c r="T23" s="622"/>
      <c r="U23" s="622"/>
      <c r="V23" s="622"/>
      <c r="W23" s="622"/>
      <c r="X23" s="622"/>
      <c r="Y23" s="623"/>
      <c r="Z23" s="659">
        <v>5.2</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280</v>
      </c>
      <c r="CE24" s="680"/>
      <c r="CF24" s="680"/>
      <c r="CG24" s="680"/>
      <c r="CH24" s="680"/>
      <c r="CI24" s="680"/>
      <c r="CJ24" s="680"/>
      <c r="CK24" s="680"/>
      <c r="CL24" s="680"/>
      <c r="CM24" s="680"/>
      <c r="CN24" s="680"/>
      <c r="CO24" s="680"/>
      <c r="CP24" s="680"/>
      <c r="CQ24" s="681"/>
      <c r="CR24" s="676">
        <v>8914438</v>
      </c>
      <c r="CS24" s="677"/>
      <c r="CT24" s="677"/>
      <c r="CU24" s="677"/>
      <c r="CV24" s="677"/>
      <c r="CW24" s="677"/>
      <c r="CX24" s="677"/>
      <c r="CY24" s="702"/>
      <c r="CZ24" s="703">
        <v>42.4</v>
      </c>
      <c r="DA24" s="685"/>
      <c r="DB24" s="685"/>
      <c r="DC24" s="705"/>
      <c r="DD24" s="701">
        <v>6902696</v>
      </c>
      <c r="DE24" s="677"/>
      <c r="DF24" s="677"/>
      <c r="DG24" s="677"/>
      <c r="DH24" s="677"/>
      <c r="DI24" s="677"/>
      <c r="DJ24" s="677"/>
      <c r="DK24" s="702"/>
      <c r="DL24" s="701">
        <v>5992669</v>
      </c>
      <c r="DM24" s="677"/>
      <c r="DN24" s="677"/>
      <c r="DO24" s="677"/>
      <c r="DP24" s="677"/>
      <c r="DQ24" s="677"/>
      <c r="DR24" s="677"/>
      <c r="DS24" s="677"/>
      <c r="DT24" s="677"/>
      <c r="DU24" s="677"/>
      <c r="DV24" s="702"/>
      <c r="DW24" s="703">
        <v>53.8</v>
      </c>
      <c r="DX24" s="685"/>
      <c r="DY24" s="685"/>
      <c r="DZ24" s="685"/>
      <c r="EA24" s="685"/>
      <c r="EB24" s="685"/>
      <c r="EC24" s="704"/>
    </row>
    <row r="25" spans="2:133" ht="11.25" customHeight="1">
      <c r="B25" s="618" t="s">
        <v>281</v>
      </c>
      <c r="C25" s="619"/>
      <c r="D25" s="619"/>
      <c r="E25" s="619"/>
      <c r="F25" s="619"/>
      <c r="G25" s="619"/>
      <c r="H25" s="619"/>
      <c r="I25" s="619"/>
      <c r="J25" s="619"/>
      <c r="K25" s="619"/>
      <c r="L25" s="619"/>
      <c r="M25" s="619"/>
      <c r="N25" s="619"/>
      <c r="O25" s="619"/>
      <c r="P25" s="619"/>
      <c r="Q25" s="620"/>
      <c r="R25" s="621">
        <v>12174515</v>
      </c>
      <c r="S25" s="622"/>
      <c r="T25" s="622"/>
      <c r="U25" s="622"/>
      <c r="V25" s="622"/>
      <c r="W25" s="622"/>
      <c r="X25" s="622"/>
      <c r="Y25" s="623"/>
      <c r="Z25" s="659">
        <v>56.7</v>
      </c>
      <c r="AA25" s="659"/>
      <c r="AB25" s="659"/>
      <c r="AC25" s="659"/>
      <c r="AD25" s="660">
        <v>11053297</v>
      </c>
      <c r="AE25" s="660"/>
      <c r="AF25" s="660"/>
      <c r="AG25" s="660"/>
      <c r="AH25" s="660"/>
      <c r="AI25" s="660"/>
      <c r="AJ25" s="660"/>
      <c r="AK25" s="660"/>
      <c r="AL25" s="624">
        <v>99.7</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283</v>
      </c>
      <c r="CE25" s="619"/>
      <c r="CF25" s="619"/>
      <c r="CG25" s="619"/>
      <c r="CH25" s="619"/>
      <c r="CI25" s="619"/>
      <c r="CJ25" s="619"/>
      <c r="CK25" s="619"/>
      <c r="CL25" s="619"/>
      <c r="CM25" s="619"/>
      <c r="CN25" s="619"/>
      <c r="CO25" s="619"/>
      <c r="CP25" s="619"/>
      <c r="CQ25" s="620"/>
      <c r="CR25" s="621">
        <v>3499342</v>
      </c>
      <c r="CS25" s="634"/>
      <c r="CT25" s="634"/>
      <c r="CU25" s="634"/>
      <c r="CV25" s="634"/>
      <c r="CW25" s="634"/>
      <c r="CX25" s="634"/>
      <c r="CY25" s="635"/>
      <c r="CZ25" s="624">
        <v>16.600000000000001</v>
      </c>
      <c r="DA25" s="636"/>
      <c r="DB25" s="636"/>
      <c r="DC25" s="637"/>
      <c r="DD25" s="627">
        <v>3269815</v>
      </c>
      <c r="DE25" s="634"/>
      <c r="DF25" s="634"/>
      <c r="DG25" s="634"/>
      <c r="DH25" s="634"/>
      <c r="DI25" s="634"/>
      <c r="DJ25" s="634"/>
      <c r="DK25" s="635"/>
      <c r="DL25" s="627">
        <v>2775807</v>
      </c>
      <c r="DM25" s="634"/>
      <c r="DN25" s="634"/>
      <c r="DO25" s="634"/>
      <c r="DP25" s="634"/>
      <c r="DQ25" s="634"/>
      <c r="DR25" s="634"/>
      <c r="DS25" s="634"/>
      <c r="DT25" s="634"/>
      <c r="DU25" s="634"/>
      <c r="DV25" s="635"/>
      <c r="DW25" s="624">
        <v>24.9</v>
      </c>
      <c r="DX25" s="636"/>
      <c r="DY25" s="636"/>
      <c r="DZ25" s="636"/>
      <c r="EA25" s="636"/>
      <c r="EB25" s="636"/>
      <c r="EC25" s="648"/>
    </row>
    <row r="26" spans="2:133" ht="11.25" customHeight="1">
      <c r="B26" s="618" t="s">
        <v>284</v>
      </c>
      <c r="C26" s="619"/>
      <c r="D26" s="619"/>
      <c r="E26" s="619"/>
      <c r="F26" s="619"/>
      <c r="G26" s="619"/>
      <c r="H26" s="619"/>
      <c r="I26" s="619"/>
      <c r="J26" s="619"/>
      <c r="K26" s="619"/>
      <c r="L26" s="619"/>
      <c r="M26" s="619"/>
      <c r="N26" s="619"/>
      <c r="O26" s="619"/>
      <c r="P26" s="619"/>
      <c r="Q26" s="620"/>
      <c r="R26" s="621">
        <v>2871</v>
      </c>
      <c r="S26" s="622"/>
      <c r="T26" s="622"/>
      <c r="U26" s="622"/>
      <c r="V26" s="622"/>
      <c r="W26" s="622"/>
      <c r="X26" s="622"/>
      <c r="Y26" s="623"/>
      <c r="Z26" s="659">
        <v>0</v>
      </c>
      <c r="AA26" s="659"/>
      <c r="AB26" s="659"/>
      <c r="AC26" s="659"/>
      <c r="AD26" s="660">
        <v>2871</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286</v>
      </c>
      <c r="CE26" s="619"/>
      <c r="CF26" s="619"/>
      <c r="CG26" s="619"/>
      <c r="CH26" s="619"/>
      <c r="CI26" s="619"/>
      <c r="CJ26" s="619"/>
      <c r="CK26" s="619"/>
      <c r="CL26" s="619"/>
      <c r="CM26" s="619"/>
      <c r="CN26" s="619"/>
      <c r="CO26" s="619"/>
      <c r="CP26" s="619"/>
      <c r="CQ26" s="620"/>
      <c r="CR26" s="621">
        <v>2090580</v>
      </c>
      <c r="CS26" s="622"/>
      <c r="CT26" s="622"/>
      <c r="CU26" s="622"/>
      <c r="CV26" s="622"/>
      <c r="CW26" s="622"/>
      <c r="CX26" s="622"/>
      <c r="CY26" s="623"/>
      <c r="CZ26" s="624">
        <v>9.9</v>
      </c>
      <c r="DA26" s="636"/>
      <c r="DB26" s="636"/>
      <c r="DC26" s="637"/>
      <c r="DD26" s="627">
        <v>1945878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c r="B27" s="618" t="s">
        <v>287</v>
      </c>
      <c r="C27" s="619"/>
      <c r="D27" s="619"/>
      <c r="E27" s="619"/>
      <c r="F27" s="619"/>
      <c r="G27" s="619"/>
      <c r="H27" s="619"/>
      <c r="I27" s="619"/>
      <c r="J27" s="619"/>
      <c r="K27" s="619"/>
      <c r="L27" s="619"/>
      <c r="M27" s="619"/>
      <c r="N27" s="619"/>
      <c r="O27" s="619"/>
      <c r="P27" s="619"/>
      <c r="Q27" s="620"/>
      <c r="R27" s="621">
        <v>124677</v>
      </c>
      <c r="S27" s="622"/>
      <c r="T27" s="622"/>
      <c r="U27" s="622"/>
      <c r="V27" s="622"/>
      <c r="W27" s="622"/>
      <c r="X27" s="622"/>
      <c r="Y27" s="623"/>
      <c r="Z27" s="659">
        <v>0.6</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2527791</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289</v>
      </c>
      <c r="CE27" s="619"/>
      <c r="CF27" s="619"/>
      <c r="CG27" s="619"/>
      <c r="CH27" s="619"/>
      <c r="CI27" s="619"/>
      <c r="CJ27" s="619"/>
      <c r="CK27" s="619"/>
      <c r="CL27" s="619"/>
      <c r="CM27" s="619"/>
      <c r="CN27" s="619"/>
      <c r="CO27" s="619"/>
      <c r="CP27" s="619"/>
      <c r="CQ27" s="620"/>
      <c r="CR27" s="621">
        <v>2966307</v>
      </c>
      <c r="CS27" s="634"/>
      <c r="CT27" s="634"/>
      <c r="CU27" s="634"/>
      <c r="CV27" s="634"/>
      <c r="CW27" s="634"/>
      <c r="CX27" s="634"/>
      <c r="CY27" s="635"/>
      <c r="CZ27" s="624">
        <v>14.1</v>
      </c>
      <c r="DA27" s="636"/>
      <c r="DB27" s="636"/>
      <c r="DC27" s="637"/>
      <c r="DD27" s="627">
        <v>1209975</v>
      </c>
      <c r="DE27" s="634"/>
      <c r="DF27" s="634"/>
      <c r="DG27" s="634"/>
      <c r="DH27" s="634"/>
      <c r="DI27" s="634"/>
      <c r="DJ27" s="634"/>
      <c r="DK27" s="635"/>
      <c r="DL27" s="627">
        <v>793956</v>
      </c>
      <c r="DM27" s="634"/>
      <c r="DN27" s="634"/>
      <c r="DO27" s="634"/>
      <c r="DP27" s="634"/>
      <c r="DQ27" s="634"/>
      <c r="DR27" s="634"/>
      <c r="DS27" s="634"/>
      <c r="DT27" s="634"/>
      <c r="DU27" s="634"/>
      <c r="DV27" s="635"/>
      <c r="DW27" s="624">
        <v>7.1</v>
      </c>
      <c r="DX27" s="636"/>
      <c r="DY27" s="636"/>
      <c r="DZ27" s="636"/>
      <c r="EA27" s="636"/>
      <c r="EB27" s="636"/>
      <c r="EC27" s="648"/>
    </row>
    <row r="28" spans="2:133" ht="11.25" customHeight="1">
      <c r="B28" s="618" t="s">
        <v>290</v>
      </c>
      <c r="C28" s="619"/>
      <c r="D28" s="619"/>
      <c r="E28" s="619"/>
      <c r="F28" s="619"/>
      <c r="G28" s="619"/>
      <c r="H28" s="619"/>
      <c r="I28" s="619"/>
      <c r="J28" s="619"/>
      <c r="K28" s="619"/>
      <c r="L28" s="619"/>
      <c r="M28" s="619"/>
      <c r="N28" s="619"/>
      <c r="O28" s="619"/>
      <c r="P28" s="619"/>
      <c r="Q28" s="620"/>
      <c r="R28" s="621">
        <v>250109</v>
      </c>
      <c r="S28" s="622"/>
      <c r="T28" s="622"/>
      <c r="U28" s="622"/>
      <c r="V28" s="622"/>
      <c r="W28" s="622"/>
      <c r="X28" s="622"/>
      <c r="Y28" s="623"/>
      <c r="Z28" s="659">
        <v>1.2</v>
      </c>
      <c r="AA28" s="659"/>
      <c r="AB28" s="659"/>
      <c r="AC28" s="659"/>
      <c r="AD28" s="660">
        <v>8484</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2448789</v>
      </c>
      <c r="CS28" s="622"/>
      <c r="CT28" s="622"/>
      <c r="CU28" s="622"/>
      <c r="CV28" s="622"/>
      <c r="CW28" s="622"/>
      <c r="CX28" s="622"/>
      <c r="CY28" s="623"/>
      <c r="CZ28" s="624">
        <v>11.6</v>
      </c>
      <c r="DA28" s="636"/>
      <c r="DB28" s="636"/>
      <c r="DC28" s="637"/>
      <c r="DD28" s="627">
        <v>2422906</v>
      </c>
      <c r="DE28" s="622"/>
      <c r="DF28" s="622"/>
      <c r="DG28" s="622"/>
      <c r="DH28" s="622"/>
      <c r="DI28" s="622"/>
      <c r="DJ28" s="622"/>
      <c r="DK28" s="623"/>
      <c r="DL28" s="627">
        <v>2422906</v>
      </c>
      <c r="DM28" s="622"/>
      <c r="DN28" s="622"/>
      <c r="DO28" s="622"/>
      <c r="DP28" s="622"/>
      <c r="DQ28" s="622"/>
      <c r="DR28" s="622"/>
      <c r="DS28" s="622"/>
      <c r="DT28" s="622"/>
      <c r="DU28" s="622"/>
      <c r="DV28" s="623"/>
      <c r="DW28" s="624">
        <v>21.8</v>
      </c>
      <c r="DX28" s="636"/>
      <c r="DY28" s="636"/>
      <c r="DZ28" s="636"/>
      <c r="EA28" s="636"/>
      <c r="EB28" s="636"/>
      <c r="EC28" s="648"/>
    </row>
    <row r="29" spans="2:133" ht="11.25" customHeight="1">
      <c r="B29" s="618" t="s">
        <v>292</v>
      </c>
      <c r="C29" s="619"/>
      <c r="D29" s="619"/>
      <c r="E29" s="619"/>
      <c r="F29" s="619"/>
      <c r="G29" s="619"/>
      <c r="H29" s="619"/>
      <c r="I29" s="619"/>
      <c r="J29" s="619"/>
      <c r="K29" s="619"/>
      <c r="L29" s="619"/>
      <c r="M29" s="619"/>
      <c r="N29" s="619"/>
      <c r="O29" s="619"/>
      <c r="P29" s="619"/>
      <c r="Q29" s="620"/>
      <c r="R29" s="621">
        <v>83324</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293</v>
      </c>
      <c r="CE29" s="641"/>
      <c r="CF29" s="618" t="s">
        <v>66</v>
      </c>
      <c r="CG29" s="619"/>
      <c r="CH29" s="619"/>
      <c r="CI29" s="619"/>
      <c r="CJ29" s="619"/>
      <c r="CK29" s="619"/>
      <c r="CL29" s="619"/>
      <c r="CM29" s="619"/>
      <c r="CN29" s="619"/>
      <c r="CO29" s="619"/>
      <c r="CP29" s="619"/>
      <c r="CQ29" s="620"/>
      <c r="CR29" s="621">
        <v>2448733</v>
      </c>
      <c r="CS29" s="634"/>
      <c r="CT29" s="634"/>
      <c r="CU29" s="634"/>
      <c r="CV29" s="634"/>
      <c r="CW29" s="634"/>
      <c r="CX29" s="634"/>
      <c r="CY29" s="635"/>
      <c r="CZ29" s="624">
        <v>11.6</v>
      </c>
      <c r="DA29" s="636"/>
      <c r="DB29" s="636"/>
      <c r="DC29" s="637"/>
      <c r="DD29" s="627">
        <v>2422850</v>
      </c>
      <c r="DE29" s="634"/>
      <c r="DF29" s="634"/>
      <c r="DG29" s="634"/>
      <c r="DH29" s="634"/>
      <c r="DI29" s="634"/>
      <c r="DJ29" s="634"/>
      <c r="DK29" s="635"/>
      <c r="DL29" s="627">
        <v>2422850</v>
      </c>
      <c r="DM29" s="634"/>
      <c r="DN29" s="634"/>
      <c r="DO29" s="634"/>
      <c r="DP29" s="634"/>
      <c r="DQ29" s="634"/>
      <c r="DR29" s="634"/>
      <c r="DS29" s="634"/>
      <c r="DT29" s="634"/>
      <c r="DU29" s="634"/>
      <c r="DV29" s="635"/>
      <c r="DW29" s="624">
        <v>21.8</v>
      </c>
      <c r="DX29" s="636"/>
      <c r="DY29" s="636"/>
      <c r="DZ29" s="636"/>
      <c r="EA29" s="636"/>
      <c r="EB29" s="636"/>
      <c r="EC29" s="648"/>
    </row>
    <row r="30" spans="2:133" ht="11.25" customHeight="1">
      <c r="B30" s="618" t="s">
        <v>294</v>
      </c>
      <c r="C30" s="619"/>
      <c r="D30" s="619"/>
      <c r="E30" s="619"/>
      <c r="F30" s="619"/>
      <c r="G30" s="619"/>
      <c r="H30" s="619"/>
      <c r="I30" s="619"/>
      <c r="J30" s="619"/>
      <c r="K30" s="619"/>
      <c r="L30" s="619"/>
      <c r="M30" s="619"/>
      <c r="N30" s="619"/>
      <c r="O30" s="619"/>
      <c r="P30" s="619"/>
      <c r="Q30" s="620"/>
      <c r="R30" s="621">
        <v>2702491</v>
      </c>
      <c r="S30" s="622"/>
      <c r="T30" s="622"/>
      <c r="U30" s="622"/>
      <c r="V30" s="622"/>
      <c r="W30" s="622"/>
      <c r="X30" s="622"/>
      <c r="Y30" s="623"/>
      <c r="Z30" s="659">
        <v>12.6</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2372021</v>
      </c>
      <c r="CS30" s="622"/>
      <c r="CT30" s="622"/>
      <c r="CU30" s="622"/>
      <c r="CV30" s="622"/>
      <c r="CW30" s="622"/>
      <c r="CX30" s="622"/>
      <c r="CY30" s="623"/>
      <c r="CZ30" s="624">
        <v>11.3</v>
      </c>
      <c r="DA30" s="636"/>
      <c r="DB30" s="636"/>
      <c r="DC30" s="637"/>
      <c r="DD30" s="627">
        <v>2346428</v>
      </c>
      <c r="DE30" s="622"/>
      <c r="DF30" s="622"/>
      <c r="DG30" s="622"/>
      <c r="DH30" s="622"/>
      <c r="DI30" s="622"/>
      <c r="DJ30" s="622"/>
      <c r="DK30" s="623"/>
      <c r="DL30" s="627">
        <v>2346428</v>
      </c>
      <c r="DM30" s="622"/>
      <c r="DN30" s="622"/>
      <c r="DO30" s="622"/>
      <c r="DP30" s="622"/>
      <c r="DQ30" s="622"/>
      <c r="DR30" s="622"/>
      <c r="DS30" s="622"/>
      <c r="DT30" s="622"/>
      <c r="DU30" s="622"/>
      <c r="DV30" s="623"/>
      <c r="DW30" s="624">
        <v>21.1</v>
      </c>
      <c r="DX30" s="636"/>
      <c r="DY30" s="636"/>
      <c r="DZ30" s="636"/>
      <c r="EA30" s="636"/>
      <c r="EB30" s="636"/>
      <c r="EC30" s="648"/>
    </row>
    <row r="31" spans="2:133" ht="11.25" customHeight="1">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299</v>
      </c>
      <c r="AQ31" s="692"/>
      <c r="AR31" s="692"/>
      <c r="AS31" s="692"/>
      <c r="AT31" s="693" t="s">
        <v>300</v>
      </c>
      <c r="AU31" s="218"/>
      <c r="AV31" s="218"/>
      <c r="AW31" s="218"/>
      <c r="AX31" s="679" t="s">
        <v>178</v>
      </c>
      <c r="AY31" s="680"/>
      <c r="AZ31" s="680"/>
      <c r="BA31" s="680"/>
      <c r="BB31" s="680"/>
      <c r="BC31" s="680"/>
      <c r="BD31" s="680"/>
      <c r="BE31" s="680"/>
      <c r="BF31" s="681"/>
      <c r="BG31" s="683">
        <v>98.9</v>
      </c>
      <c r="BH31" s="684"/>
      <c r="BI31" s="684"/>
      <c r="BJ31" s="684"/>
      <c r="BK31" s="684"/>
      <c r="BL31" s="684"/>
      <c r="BM31" s="685">
        <v>96.8</v>
      </c>
      <c r="BN31" s="684"/>
      <c r="BO31" s="684"/>
      <c r="BP31" s="684"/>
      <c r="BQ31" s="686"/>
      <c r="BR31" s="683">
        <v>99.1</v>
      </c>
      <c r="BS31" s="684"/>
      <c r="BT31" s="684"/>
      <c r="BU31" s="684"/>
      <c r="BV31" s="684"/>
      <c r="BW31" s="684"/>
      <c r="BX31" s="685">
        <v>96.8</v>
      </c>
      <c r="BY31" s="684"/>
      <c r="BZ31" s="684"/>
      <c r="CA31" s="684"/>
      <c r="CB31" s="686"/>
      <c r="CD31" s="642"/>
      <c r="CE31" s="643"/>
      <c r="CF31" s="618" t="s">
        <v>301</v>
      </c>
      <c r="CG31" s="619"/>
      <c r="CH31" s="619"/>
      <c r="CI31" s="619"/>
      <c r="CJ31" s="619"/>
      <c r="CK31" s="619"/>
      <c r="CL31" s="619"/>
      <c r="CM31" s="619"/>
      <c r="CN31" s="619"/>
      <c r="CO31" s="619"/>
      <c r="CP31" s="619"/>
      <c r="CQ31" s="620"/>
      <c r="CR31" s="621">
        <v>76712</v>
      </c>
      <c r="CS31" s="634"/>
      <c r="CT31" s="634"/>
      <c r="CU31" s="634"/>
      <c r="CV31" s="634"/>
      <c r="CW31" s="634"/>
      <c r="CX31" s="634"/>
      <c r="CY31" s="635"/>
      <c r="CZ31" s="624">
        <v>0.4</v>
      </c>
      <c r="DA31" s="636"/>
      <c r="DB31" s="636"/>
      <c r="DC31" s="637"/>
      <c r="DD31" s="627">
        <v>76422</v>
      </c>
      <c r="DE31" s="634"/>
      <c r="DF31" s="634"/>
      <c r="DG31" s="634"/>
      <c r="DH31" s="634"/>
      <c r="DI31" s="634"/>
      <c r="DJ31" s="634"/>
      <c r="DK31" s="635"/>
      <c r="DL31" s="627">
        <v>76422</v>
      </c>
      <c r="DM31" s="634"/>
      <c r="DN31" s="634"/>
      <c r="DO31" s="634"/>
      <c r="DP31" s="634"/>
      <c r="DQ31" s="634"/>
      <c r="DR31" s="634"/>
      <c r="DS31" s="634"/>
      <c r="DT31" s="634"/>
      <c r="DU31" s="634"/>
      <c r="DV31" s="635"/>
      <c r="DW31" s="624">
        <v>0.7</v>
      </c>
      <c r="DX31" s="636"/>
      <c r="DY31" s="636"/>
      <c r="DZ31" s="636"/>
      <c r="EA31" s="636"/>
      <c r="EB31" s="636"/>
      <c r="EC31" s="648"/>
    </row>
    <row r="32" spans="2:133" ht="11.25" customHeight="1">
      <c r="B32" s="618" t="s">
        <v>302</v>
      </c>
      <c r="C32" s="619"/>
      <c r="D32" s="619"/>
      <c r="E32" s="619"/>
      <c r="F32" s="619"/>
      <c r="G32" s="619"/>
      <c r="H32" s="619"/>
      <c r="I32" s="619"/>
      <c r="J32" s="619"/>
      <c r="K32" s="619"/>
      <c r="L32" s="619"/>
      <c r="M32" s="619"/>
      <c r="N32" s="619"/>
      <c r="O32" s="619"/>
      <c r="P32" s="619"/>
      <c r="Q32" s="620"/>
      <c r="R32" s="621">
        <v>1052384</v>
      </c>
      <c r="S32" s="622"/>
      <c r="T32" s="622"/>
      <c r="U32" s="622"/>
      <c r="V32" s="622"/>
      <c r="W32" s="622"/>
      <c r="X32" s="622"/>
      <c r="Y32" s="623"/>
      <c r="Z32" s="659">
        <v>4.9000000000000004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303</v>
      </c>
      <c r="AX32" s="618" t="s">
        <v>304</v>
      </c>
      <c r="AY32" s="619"/>
      <c r="AZ32" s="619"/>
      <c r="BA32" s="619"/>
      <c r="BB32" s="619"/>
      <c r="BC32" s="619"/>
      <c r="BD32" s="619"/>
      <c r="BE32" s="619"/>
      <c r="BF32" s="620"/>
      <c r="BG32" s="687">
        <v>99.2</v>
      </c>
      <c r="BH32" s="634"/>
      <c r="BI32" s="634"/>
      <c r="BJ32" s="634"/>
      <c r="BK32" s="634"/>
      <c r="BL32" s="634"/>
      <c r="BM32" s="625">
        <v>97.8</v>
      </c>
      <c r="BN32" s="634"/>
      <c r="BO32" s="634"/>
      <c r="BP32" s="634"/>
      <c r="BQ32" s="657"/>
      <c r="BR32" s="687">
        <v>99.3</v>
      </c>
      <c r="BS32" s="634"/>
      <c r="BT32" s="634"/>
      <c r="BU32" s="634"/>
      <c r="BV32" s="634"/>
      <c r="BW32" s="634"/>
      <c r="BX32" s="625">
        <v>97.8</v>
      </c>
      <c r="BY32" s="634"/>
      <c r="BZ32" s="634"/>
      <c r="CA32" s="634"/>
      <c r="CB32" s="657"/>
      <c r="CD32" s="644"/>
      <c r="CE32" s="645"/>
      <c r="CF32" s="618" t="s">
        <v>305</v>
      </c>
      <c r="CG32" s="619"/>
      <c r="CH32" s="619"/>
      <c r="CI32" s="619"/>
      <c r="CJ32" s="619"/>
      <c r="CK32" s="619"/>
      <c r="CL32" s="619"/>
      <c r="CM32" s="619"/>
      <c r="CN32" s="619"/>
      <c r="CO32" s="619"/>
      <c r="CP32" s="619"/>
      <c r="CQ32" s="620"/>
      <c r="CR32" s="621">
        <v>56</v>
      </c>
      <c r="CS32" s="622"/>
      <c r="CT32" s="622"/>
      <c r="CU32" s="622"/>
      <c r="CV32" s="622"/>
      <c r="CW32" s="622"/>
      <c r="CX32" s="622"/>
      <c r="CY32" s="623"/>
      <c r="CZ32" s="624">
        <v>0</v>
      </c>
      <c r="DA32" s="636"/>
      <c r="DB32" s="636"/>
      <c r="DC32" s="637"/>
      <c r="DD32" s="627">
        <v>56</v>
      </c>
      <c r="DE32" s="622"/>
      <c r="DF32" s="622"/>
      <c r="DG32" s="622"/>
      <c r="DH32" s="622"/>
      <c r="DI32" s="622"/>
      <c r="DJ32" s="622"/>
      <c r="DK32" s="623"/>
      <c r="DL32" s="627">
        <v>56</v>
      </c>
      <c r="DM32" s="622"/>
      <c r="DN32" s="622"/>
      <c r="DO32" s="622"/>
      <c r="DP32" s="622"/>
      <c r="DQ32" s="622"/>
      <c r="DR32" s="622"/>
      <c r="DS32" s="622"/>
      <c r="DT32" s="622"/>
      <c r="DU32" s="622"/>
      <c r="DV32" s="623"/>
      <c r="DW32" s="624">
        <v>0</v>
      </c>
      <c r="DX32" s="636"/>
      <c r="DY32" s="636"/>
      <c r="DZ32" s="636"/>
      <c r="EA32" s="636"/>
      <c r="EB32" s="636"/>
      <c r="EC32" s="648"/>
    </row>
    <row r="33" spans="2:133" ht="11.25" customHeight="1">
      <c r="B33" s="618" t="s">
        <v>306</v>
      </c>
      <c r="C33" s="619"/>
      <c r="D33" s="619"/>
      <c r="E33" s="619"/>
      <c r="F33" s="619"/>
      <c r="G33" s="619"/>
      <c r="H33" s="619"/>
      <c r="I33" s="619"/>
      <c r="J33" s="619"/>
      <c r="K33" s="619"/>
      <c r="L33" s="619"/>
      <c r="M33" s="619"/>
      <c r="N33" s="619"/>
      <c r="O33" s="619"/>
      <c r="P33" s="619"/>
      <c r="Q33" s="620"/>
      <c r="R33" s="621">
        <v>44641</v>
      </c>
      <c r="S33" s="622"/>
      <c r="T33" s="622"/>
      <c r="U33" s="622"/>
      <c r="V33" s="622"/>
      <c r="W33" s="622"/>
      <c r="X33" s="622"/>
      <c r="Y33" s="623"/>
      <c r="Z33" s="659">
        <v>0.2</v>
      </c>
      <c r="AA33" s="659"/>
      <c r="AB33" s="659"/>
      <c r="AC33" s="659"/>
      <c r="AD33" s="660">
        <v>7377</v>
      </c>
      <c r="AE33" s="660"/>
      <c r="AF33" s="660"/>
      <c r="AG33" s="660"/>
      <c r="AH33" s="660"/>
      <c r="AI33" s="660"/>
      <c r="AJ33" s="660"/>
      <c r="AK33" s="660"/>
      <c r="AL33" s="624">
        <v>0.1</v>
      </c>
      <c r="AM33" s="625"/>
      <c r="AN33" s="625"/>
      <c r="AO33" s="661"/>
      <c r="AP33" s="664"/>
      <c r="AQ33" s="665"/>
      <c r="AR33" s="665"/>
      <c r="AS33" s="665"/>
      <c r="AT33" s="695"/>
      <c r="AU33" s="219"/>
      <c r="AV33" s="219"/>
      <c r="AW33" s="219"/>
      <c r="AX33" s="602" t="s">
        <v>307</v>
      </c>
      <c r="AY33" s="603"/>
      <c r="AZ33" s="603"/>
      <c r="BA33" s="603"/>
      <c r="BB33" s="603"/>
      <c r="BC33" s="603"/>
      <c r="BD33" s="603"/>
      <c r="BE33" s="603"/>
      <c r="BF33" s="604"/>
      <c r="BG33" s="682">
        <v>98.6</v>
      </c>
      <c r="BH33" s="606"/>
      <c r="BI33" s="606"/>
      <c r="BJ33" s="606"/>
      <c r="BK33" s="606"/>
      <c r="BL33" s="606"/>
      <c r="BM33" s="652">
        <v>95.6</v>
      </c>
      <c r="BN33" s="606"/>
      <c r="BO33" s="606"/>
      <c r="BP33" s="606"/>
      <c r="BQ33" s="669"/>
      <c r="BR33" s="682">
        <v>98.8</v>
      </c>
      <c r="BS33" s="606"/>
      <c r="BT33" s="606"/>
      <c r="BU33" s="606"/>
      <c r="BV33" s="606"/>
      <c r="BW33" s="606"/>
      <c r="BX33" s="652">
        <v>95.5</v>
      </c>
      <c r="BY33" s="606"/>
      <c r="BZ33" s="606"/>
      <c r="CA33" s="606"/>
      <c r="CB33" s="669"/>
      <c r="CD33" s="618" t="s">
        <v>308</v>
      </c>
      <c r="CE33" s="619"/>
      <c r="CF33" s="619"/>
      <c r="CG33" s="619"/>
      <c r="CH33" s="619"/>
      <c r="CI33" s="619"/>
      <c r="CJ33" s="619"/>
      <c r="CK33" s="619"/>
      <c r="CL33" s="619"/>
      <c r="CM33" s="619"/>
      <c r="CN33" s="619"/>
      <c r="CO33" s="619"/>
      <c r="CP33" s="619"/>
      <c r="CQ33" s="620"/>
      <c r="CR33" s="621">
        <v>9310956</v>
      </c>
      <c r="CS33" s="634"/>
      <c r="CT33" s="634"/>
      <c r="CU33" s="634"/>
      <c r="CV33" s="634"/>
      <c r="CW33" s="634"/>
      <c r="CX33" s="634"/>
      <c r="CY33" s="635"/>
      <c r="CZ33" s="624">
        <v>44.3</v>
      </c>
      <c r="DA33" s="636"/>
      <c r="DB33" s="636"/>
      <c r="DC33" s="637"/>
      <c r="DD33" s="627">
        <v>6545102</v>
      </c>
      <c r="DE33" s="634"/>
      <c r="DF33" s="634"/>
      <c r="DG33" s="634"/>
      <c r="DH33" s="634"/>
      <c r="DI33" s="634"/>
      <c r="DJ33" s="634"/>
      <c r="DK33" s="635"/>
      <c r="DL33" s="627">
        <v>4637209</v>
      </c>
      <c r="DM33" s="634"/>
      <c r="DN33" s="634"/>
      <c r="DO33" s="634"/>
      <c r="DP33" s="634"/>
      <c r="DQ33" s="634"/>
      <c r="DR33" s="634"/>
      <c r="DS33" s="634"/>
      <c r="DT33" s="634"/>
      <c r="DU33" s="634"/>
      <c r="DV33" s="635"/>
      <c r="DW33" s="624">
        <v>41.6</v>
      </c>
      <c r="DX33" s="636"/>
      <c r="DY33" s="636"/>
      <c r="DZ33" s="636"/>
      <c r="EA33" s="636"/>
      <c r="EB33" s="636"/>
      <c r="EC33" s="648"/>
    </row>
    <row r="34" spans="2:133" ht="11.25" customHeight="1">
      <c r="B34" s="618" t="s">
        <v>309</v>
      </c>
      <c r="C34" s="619"/>
      <c r="D34" s="619"/>
      <c r="E34" s="619"/>
      <c r="F34" s="619"/>
      <c r="G34" s="619"/>
      <c r="H34" s="619"/>
      <c r="I34" s="619"/>
      <c r="J34" s="619"/>
      <c r="K34" s="619"/>
      <c r="L34" s="619"/>
      <c r="M34" s="619"/>
      <c r="N34" s="619"/>
      <c r="O34" s="619"/>
      <c r="P34" s="619"/>
      <c r="Q34" s="620"/>
      <c r="R34" s="621">
        <v>299142</v>
      </c>
      <c r="S34" s="622"/>
      <c r="T34" s="622"/>
      <c r="U34" s="622"/>
      <c r="V34" s="622"/>
      <c r="W34" s="622"/>
      <c r="X34" s="622"/>
      <c r="Y34" s="623"/>
      <c r="Z34" s="659">
        <v>1.4</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3152877</v>
      </c>
      <c r="CS34" s="622"/>
      <c r="CT34" s="622"/>
      <c r="CU34" s="622"/>
      <c r="CV34" s="622"/>
      <c r="CW34" s="622"/>
      <c r="CX34" s="622"/>
      <c r="CY34" s="623"/>
      <c r="CZ34" s="624">
        <v>15</v>
      </c>
      <c r="DA34" s="636"/>
      <c r="DB34" s="636"/>
      <c r="DC34" s="637"/>
      <c r="DD34" s="627">
        <v>1931728</v>
      </c>
      <c r="DE34" s="622"/>
      <c r="DF34" s="622"/>
      <c r="DG34" s="622"/>
      <c r="DH34" s="622"/>
      <c r="DI34" s="622"/>
      <c r="DJ34" s="622"/>
      <c r="DK34" s="623"/>
      <c r="DL34" s="627">
        <v>1262885</v>
      </c>
      <c r="DM34" s="622"/>
      <c r="DN34" s="622"/>
      <c r="DO34" s="622"/>
      <c r="DP34" s="622"/>
      <c r="DQ34" s="622"/>
      <c r="DR34" s="622"/>
      <c r="DS34" s="622"/>
      <c r="DT34" s="622"/>
      <c r="DU34" s="622"/>
      <c r="DV34" s="623"/>
      <c r="DW34" s="624">
        <v>11.3</v>
      </c>
      <c r="DX34" s="636"/>
      <c r="DY34" s="636"/>
      <c r="DZ34" s="636"/>
      <c r="EA34" s="636"/>
      <c r="EB34" s="636"/>
      <c r="EC34" s="648"/>
    </row>
    <row r="35" spans="2:133" ht="11.25" customHeight="1">
      <c r="B35" s="618" t="s">
        <v>311</v>
      </c>
      <c r="C35" s="619"/>
      <c r="D35" s="619"/>
      <c r="E35" s="619"/>
      <c r="F35" s="619"/>
      <c r="G35" s="619"/>
      <c r="H35" s="619"/>
      <c r="I35" s="619"/>
      <c r="J35" s="619"/>
      <c r="K35" s="619"/>
      <c r="L35" s="619"/>
      <c r="M35" s="619"/>
      <c r="N35" s="619"/>
      <c r="O35" s="619"/>
      <c r="P35" s="619"/>
      <c r="Q35" s="620"/>
      <c r="R35" s="621">
        <v>1042081</v>
      </c>
      <c r="S35" s="622"/>
      <c r="T35" s="622"/>
      <c r="U35" s="622"/>
      <c r="V35" s="622"/>
      <c r="W35" s="622"/>
      <c r="X35" s="622"/>
      <c r="Y35" s="623"/>
      <c r="Z35" s="659">
        <v>4.9000000000000004</v>
      </c>
      <c r="AA35" s="659"/>
      <c r="AB35" s="659"/>
      <c r="AC35" s="659"/>
      <c r="AD35" s="660" t="s">
        <v>122</v>
      </c>
      <c r="AE35" s="660"/>
      <c r="AF35" s="660"/>
      <c r="AG35" s="660"/>
      <c r="AH35" s="660"/>
      <c r="AI35" s="660"/>
      <c r="AJ35" s="660"/>
      <c r="AK35" s="660"/>
      <c r="AL35" s="624" t="s">
        <v>122</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140964</v>
      </c>
      <c r="CS35" s="634"/>
      <c r="CT35" s="634"/>
      <c r="CU35" s="634"/>
      <c r="CV35" s="634"/>
      <c r="CW35" s="634"/>
      <c r="CX35" s="634"/>
      <c r="CY35" s="635"/>
      <c r="CZ35" s="624">
        <v>0.7</v>
      </c>
      <c r="DA35" s="636"/>
      <c r="DB35" s="636"/>
      <c r="DC35" s="637"/>
      <c r="DD35" s="627">
        <v>123996</v>
      </c>
      <c r="DE35" s="634"/>
      <c r="DF35" s="634"/>
      <c r="DG35" s="634"/>
      <c r="DH35" s="634"/>
      <c r="DI35" s="634"/>
      <c r="DJ35" s="634"/>
      <c r="DK35" s="635"/>
      <c r="DL35" s="627">
        <v>111314</v>
      </c>
      <c r="DM35" s="634"/>
      <c r="DN35" s="634"/>
      <c r="DO35" s="634"/>
      <c r="DP35" s="634"/>
      <c r="DQ35" s="634"/>
      <c r="DR35" s="634"/>
      <c r="DS35" s="634"/>
      <c r="DT35" s="634"/>
      <c r="DU35" s="634"/>
      <c r="DV35" s="635"/>
      <c r="DW35" s="624">
        <v>1</v>
      </c>
      <c r="DX35" s="636"/>
      <c r="DY35" s="636"/>
      <c r="DZ35" s="636"/>
      <c r="EA35" s="636"/>
      <c r="EB35" s="636"/>
      <c r="EC35" s="648"/>
    </row>
    <row r="36" spans="2:133" ht="11.25" customHeight="1">
      <c r="B36" s="618" t="s">
        <v>315</v>
      </c>
      <c r="C36" s="619"/>
      <c r="D36" s="619"/>
      <c r="E36" s="619"/>
      <c r="F36" s="619"/>
      <c r="G36" s="619"/>
      <c r="H36" s="619"/>
      <c r="I36" s="619"/>
      <c r="J36" s="619"/>
      <c r="K36" s="619"/>
      <c r="L36" s="619"/>
      <c r="M36" s="619"/>
      <c r="N36" s="619"/>
      <c r="O36" s="619"/>
      <c r="P36" s="619"/>
      <c r="Q36" s="620"/>
      <c r="R36" s="621">
        <v>528284</v>
      </c>
      <c r="S36" s="622"/>
      <c r="T36" s="622"/>
      <c r="U36" s="622"/>
      <c r="V36" s="622"/>
      <c r="W36" s="622"/>
      <c r="X36" s="622"/>
      <c r="Y36" s="623"/>
      <c r="Z36" s="659">
        <v>2.5</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6">
        <v>2911823</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7329</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3407541</v>
      </c>
      <c r="CS36" s="622"/>
      <c r="CT36" s="622"/>
      <c r="CU36" s="622"/>
      <c r="CV36" s="622"/>
      <c r="CW36" s="622"/>
      <c r="CX36" s="622"/>
      <c r="CY36" s="623"/>
      <c r="CZ36" s="624">
        <v>16.2</v>
      </c>
      <c r="DA36" s="636"/>
      <c r="DB36" s="636"/>
      <c r="DC36" s="637"/>
      <c r="DD36" s="627">
        <v>2714771</v>
      </c>
      <c r="DE36" s="622"/>
      <c r="DF36" s="622"/>
      <c r="DG36" s="622"/>
      <c r="DH36" s="622"/>
      <c r="DI36" s="622"/>
      <c r="DJ36" s="622"/>
      <c r="DK36" s="623"/>
      <c r="DL36" s="627">
        <v>2042661</v>
      </c>
      <c r="DM36" s="622"/>
      <c r="DN36" s="622"/>
      <c r="DO36" s="622"/>
      <c r="DP36" s="622"/>
      <c r="DQ36" s="622"/>
      <c r="DR36" s="622"/>
      <c r="DS36" s="622"/>
      <c r="DT36" s="622"/>
      <c r="DU36" s="622"/>
      <c r="DV36" s="623"/>
      <c r="DW36" s="624">
        <v>18.3</v>
      </c>
      <c r="DX36" s="636"/>
      <c r="DY36" s="636"/>
      <c r="DZ36" s="636"/>
      <c r="EA36" s="636"/>
      <c r="EB36" s="636"/>
      <c r="EC36" s="648"/>
    </row>
    <row r="37" spans="2:133" ht="11.25" customHeight="1">
      <c r="B37" s="618" t="s">
        <v>319</v>
      </c>
      <c r="C37" s="619"/>
      <c r="D37" s="619"/>
      <c r="E37" s="619"/>
      <c r="F37" s="619"/>
      <c r="G37" s="619"/>
      <c r="H37" s="619"/>
      <c r="I37" s="619"/>
      <c r="J37" s="619"/>
      <c r="K37" s="619"/>
      <c r="L37" s="619"/>
      <c r="M37" s="619"/>
      <c r="N37" s="619"/>
      <c r="O37" s="619"/>
      <c r="P37" s="619"/>
      <c r="Q37" s="620"/>
      <c r="R37" s="621">
        <v>330891</v>
      </c>
      <c r="S37" s="622"/>
      <c r="T37" s="622"/>
      <c r="U37" s="622"/>
      <c r="V37" s="622"/>
      <c r="W37" s="622"/>
      <c r="X37" s="622"/>
      <c r="Y37" s="623"/>
      <c r="Z37" s="659">
        <v>1.5</v>
      </c>
      <c r="AA37" s="659"/>
      <c r="AB37" s="659"/>
      <c r="AC37" s="659"/>
      <c r="AD37" s="660">
        <v>13575</v>
      </c>
      <c r="AE37" s="660"/>
      <c r="AF37" s="660"/>
      <c r="AG37" s="660"/>
      <c r="AH37" s="660"/>
      <c r="AI37" s="660"/>
      <c r="AJ37" s="660"/>
      <c r="AK37" s="660"/>
      <c r="AL37" s="624">
        <v>0.1</v>
      </c>
      <c r="AM37" s="625"/>
      <c r="AN37" s="625"/>
      <c r="AO37" s="661"/>
      <c r="AQ37" s="654" t="s">
        <v>320</v>
      </c>
      <c r="AR37" s="655"/>
      <c r="AS37" s="655"/>
      <c r="AT37" s="655"/>
      <c r="AU37" s="655"/>
      <c r="AV37" s="655"/>
      <c r="AW37" s="655"/>
      <c r="AX37" s="655"/>
      <c r="AY37" s="656"/>
      <c r="AZ37" s="621">
        <v>534253</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7329</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1333456</v>
      </c>
      <c r="CS37" s="634"/>
      <c r="CT37" s="634"/>
      <c r="CU37" s="634"/>
      <c r="CV37" s="634"/>
      <c r="CW37" s="634"/>
      <c r="CX37" s="634"/>
      <c r="CY37" s="635"/>
      <c r="CZ37" s="624">
        <v>6.3</v>
      </c>
      <c r="DA37" s="636"/>
      <c r="DB37" s="636"/>
      <c r="DC37" s="637"/>
      <c r="DD37" s="627">
        <v>1035056</v>
      </c>
      <c r="DE37" s="634"/>
      <c r="DF37" s="634"/>
      <c r="DG37" s="634"/>
      <c r="DH37" s="634"/>
      <c r="DI37" s="634"/>
      <c r="DJ37" s="634"/>
      <c r="DK37" s="635"/>
      <c r="DL37" s="627">
        <v>1000992</v>
      </c>
      <c r="DM37" s="634"/>
      <c r="DN37" s="634"/>
      <c r="DO37" s="634"/>
      <c r="DP37" s="634"/>
      <c r="DQ37" s="634"/>
      <c r="DR37" s="634"/>
      <c r="DS37" s="634"/>
      <c r="DT37" s="634"/>
      <c r="DU37" s="634"/>
      <c r="DV37" s="635"/>
      <c r="DW37" s="624">
        <v>9</v>
      </c>
      <c r="DX37" s="636"/>
      <c r="DY37" s="636"/>
      <c r="DZ37" s="636"/>
      <c r="EA37" s="636"/>
      <c r="EB37" s="636"/>
      <c r="EC37" s="648"/>
    </row>
    <row r="38" spans="2:133" ht="11.25" customHeight="1">
      <c r="B38" s="618" t="s">
        <v>323</v>
      </c>
      <c r="C38" s="619"/>
      <c r="D38" s="619"/>
      <c r="E38" s="619"/>
      <c r="F38" s="619"/>
      <c r="G38" s="619"/>
      <c r="H38" s="619"/>
      <c r="I38" s="619"/>
      <c r="J38" s="619"/>
      <c r="K38" s="619"/>
      <c r="L38" s="619"/>
      <c r="M38" s="619"/>
      <c r="N38" s="619"/>
      <c r="O38" s="619"/>
      <c r="P38" s="619"/>
      <c r="Q38" s="620"/>
      <c r="R38" s="621">
        <v>2836400</v>
      </c>
      <c r="S38" s="622"/>
      <c r="T38" s="622"/>
      <c r="U38" s="622"/>
      <c r="V38" s="622"/>
      <c r="W38" s="622"/>
      <c r="X38" s="622"/>
      <c r="Y38" s="623"/>
      <c r="Z38" s="659">
        <v>13.2</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370000</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4416</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1572571</v>
      </c>
      <c r="CS38" s="622"/>
      <c r="CT38" s="622"/>
      <c r="CU38" s="622"/>
      <c r="CV38" s="622"/>
      <c r="CW38" s="622"/>
      <c r="CX38" s="622"/>
      <c r="CY38" s="623"/>
      <c r="CZ38" s="624">
        <v>7.5</v>
      </c>
      <c r="DA38" s="636"/>
      <c r="DB38" s="636"/>
      <c r="DC38" s="637"/>
      <c r="DD38" s="627">
        <v>1243879</v>
      </c>
      <c r="DE38" s="622"/>
      <c r="DF38" s="622"/>
      <c r="DG38" s="622"/>
      <c r="DH38" s="622"/>
      <c r="DI38" s="622"/>
      <c r="DJ38" s="622"/>
      <c r="DK38" s="623"/>
      <c r="DL38" s="627">
        <v>1220349</v>
      </c>
      <c r="DM38" s="622"/>
      <c r="DN38" s="622"/>
      <c r="DO38" s="622"/>
      <c r="DP38" s="622"/>
      <c r="DQ38" s="622"/>
      <c r="DR38" s="622"/>
      <c r="DS38" s="622"/>
      <c r="DT38" s="622"/>
      <c r="DU38" s="622"/>
      <c r="DV38" s="623"/>
      <c r="DW38" s="624">
        <v>11</v>
      </c>
      <c r="DX38" s="636"/>
      <c r="DY38" s="636"/>
      <c r="DZ38" s="636"/>
      <c r="EA38" s="636"/>
      <c r="EB38" s="636"/>
      <c r="EC38" s="648"/>
    </row>
    <row r="39" spans="2:133" ht="11.25" customHeight="1">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322800</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7016</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917271</v>
      </c>
      <c r="CS39" s="634"/>
      <c r="CT39" s="634"/>
      <c r="CU39" s="634"/>
      <c r="CV39" s="634"/>
      <c r="CW39" s="634"/>
      <c r="CX39" s="634"/>
      <c r="CY39" s="635"/>
      <c r="CZ39" s="624">
        <v>4.4000000000000004</v>
      </c>
      <c r="DA39" s="636"/>
      <c r="DB39" s="636"/>
      <c r="DC39" s="637"/>
      <c r="DD39" s="627">
        <v>473383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c r="B40" s="618" t="s">
        <v>331</v>
      </c>
      <c r="C40" s="619"/>
      <c r="D40" s="619"/>
      <c r="E40" s="619"/>
      <c r="F40" s="619"/>
      <c r="G40" s="619"/>
      <c r="H40" s="619"/>
      <c r="I40" s="619"/>
      <c r="J40" s="619"/>
      <c r="K40" s="619"/>
      <c r="L40" s="619"/>
      <c r="M40" s="619"/>
      <c r="N40" s="619"/>
      <c r="O40" s="619"/>
      <c r="P40" s="619"/>
      <c r="Q40" s="620"/>
      <c r="R40" s="621">
        <v>51200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v>73703</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92</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119732</v>
      </c>
      <c r="CS40" s="622"/>
      <c r="CT40" s="622"/>
      <c r="CU40" s="622"/>
      <c r="CV40" s="622"/>
      <c r="CW40" s="622"/>
      <c r="CX40" s="622"/>
      <c r="CY40" s="623"/>
      <c r="CZ40" s="624">
        <v>0.6</v>
      </c>
      <c r="DA40" s="636"/>
      <c r="DB40" s="636"/>
      <c r="DC40" s="637"/>
      <c r="DD40" s="627">
        <v>57345</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c r="B41" s="602" t="s">
        <v>336</v>
      </c>
      <c r="C41" s="603"/>
      <c r="D41" s="603"/>
      <c r="E41" s="603"/>
      <c r="F41" s="603"/>
      <c r="G41" s="603"/>
      <c r="H41" s="603"/>
      <c r="I41" s="603"/>
      <c r="J41" s="603"/>
      <c r="K41" s="603"/>
      <c r="L41" s="603"/>
      <c r="M41" s="603"/>
      <c r="N41" s="603"/>
      <c r="O41" s="603"/>
      <c r="P41" s="603"/>
      <c r="Q41" s="604"/>
      <c r="R41" s="605">
        <v>21471810</v>
      </c>
      <c r="S41" s="646"/>
      <c r="T41" s="646"/>
      <c r="U41" s="646"/>
      <c r="V41" s="646"/>
      <c r="W41" s="646"/>
      <c r="X41" s="646"/>
      <c r="Y41" s="649"/>
      <c r="Z41" s="650">
        <v>100</v>
      </c>
      <c r="AA41" s="650"/>
      <c r="AB41" s="650"/>
      <c r="AC41" s="650"/>
      <c r="AD41" s="651">
        <v>11085604</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309816</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c r="AQ42" s="666" t="s">
        <v>340</v>
      </c>
      <c r="AR42" s="667"/>
      <c r="AS42" s="667"/>
      <c r="AT42" s="667"/>
      <c r="AU42" s="667"/>
      <c r="AV42" s="667"/>
      <c r="AW42" s="667"/>
      <c r="AX42" s="667"/>
      <c r="AY42" s="668"/>
      <c r="AZ42" s="605">
        <v>1301251</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404</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2814865</v>
      </c>
      <c r="CS42" s="634"/>
      <c r="CT42" s="634"/>
      <c r="CU42" s="634"/>
      <c r="CV42" s="634"/>
      <c r="CW42" s="634"/>
      <c r="CX42" s="634"/>
      <c r="CY42" s="635"/>
      <c r="CZ42" s="624">
        <v>13.4</v>
      </c>
      <c r="DA42" s="636"/>
      <c r="DB42" s="636"/>
      <c r="DC42" s="637"/>
      <c r="DD42" s="627">
        <v>146067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c r="B43" s="214" t="s">
        <v>343</v>
      </c>
      <c r="CD43" s="618" t="s">
        <v>344</v>
      </c>
      <c r="CE43" s="619"/>
      <c r="CF43" s="619"/>
      <c r="CG43" s="619"/>
      <c r="CH43" s="619"/>
      <c r="CI43" s="619"/>
      <c r="CJ43" s="619"/>
      <c r="CK43" s="619"/>
      <c r="CL43" s="619"/>
      <c r="CM43" s="619"/>
      <c r="CN43" s="619"/>
      <c r="CO43" s="619"/>
      <c r="CP43" s="619"/>
      <c r="CQ43" s="620"/>
      <c r="CR43" s="621">
        <v>79634</v>
      </c>
      <c r="CS43" s="634"/>
      <c r="CT43" s="634"/>
      <c r="CU43" s="634"/>
      <c r="CV43" s="634"/>
      <c r="CW43" s="634"/>
      <c r="CX43" s="634"/>
      <c r="CY43" s="635"/>
      <c r="CZ43" s="624">
        <v>0.4</v>
      </c>
      <c r="DA43" s="636"/>
      <c r="DB43" s="636"/>
      <c r="DC43" s="637"/>
      <c r="DD43" s="627">
        <v>46761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2578158</v>
      </c>
      <c r="CS44" s="622"/>
      <c r="CT44" s="622"/>
      <c r="CU44" s="622"/>
      <c r="CV44" s="622"/>
      <c r="CW44" s="622"/>
      <c r="CX44" s="622"/>
      <c r="CY44" s="623"/>
      <c r="CZ44" s="624">
        <v>12.3</v>
      </c>
      <c r="DA44" s="625"/>
      <c r="DB44" s="625"/>
      <c r="DC44" s="626"/>
      <c r="DD44" s="627">
        <v>110946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476291</v>
      </c>
      <c r="CS45" s="634"/>
      <c r="CT45" s="634"/>
      <c r="CU45" s="634"/>
      <c r="CV45" s="634"/>
      <c r="CW45" s="634"/>
      <c r="CX45" s="634"/>
      <c r="CY45" s="635"/>
      <c r="CZ45" s="624">
        <v>2.2999999999999998</v>
      </c>
      <c r="DA45" s="636"/>
      <c r="DB45" s="636"/>
      <c r="DC45" s="637"/>
      <c r="DD45" s="627">
        <v>18548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c r="B46" s="225"/>
      <c r="CD46" s="642"/>
      <c r="CE46" s="643"/>
      <c r="CF46" s="618" t="s">
        <v>349</v>
      </c>
      <c r="CG46" s="619"/>
      <c r="CH46" s="619"/>
      <c r="CI46" s="619"/>
      <c r="CJ46" s="619"/>
      <c r="CK46" s="619"/>
      <c r="CL46" s="619"/>
      <c r="CM46" s="619"/>
      <c r="CN46" s="619"/>
      <c r="CO46" s="619"/>
      <c r="CP46" s="619"/>
      <c r="CQ46" s="620"/>
      <c r="CR46" s="621">
        <v>2058312</v>
      </c>
      <c r="CS46" s="622"/>
      <c r="CT46" s="622"/>
      <c r="CU46" s="622"/>
      <c r="CV46" s="622"/>
      <c r="CW46" s="622"/>
      <c r="CX46" s="622"/>
      <c r="CY46" s="623"/>
      <c r="CZ46" s="624">
        <v>9.8000000000000007</v>
      </c>
      <c r="DA46" s="625"/>
      <c r="DB46" s="625"/>
      <c r="DC46" s="626"/>
      <c r="DD46" s="627">
        <v>91498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c r="B47" s="225"/>
      <c r="CD47" s="642"/>
      <c r="CE47" s="643"/>
      <c r="CF47" s="618" t="s">
        <v>350</v>
      </c>
      <c r="CG47" s="619"/>
      <c r="CH47" s="619"/>
      <c r="CI47" s="619"/>
      <c r="CJ47" s="619"/>
      <c r="CK47" s="619"/>
      <c r="CL47" s="619"/>
      <c r="CM47" s="619"/>
      <c r="CN47" s="619"/>
      <c r="CO47" s="619"/>
      <c r="CP47" s="619"/>
      <c r="CQ47" s="620"/>
      <c r="CR47" s="621">
        <v>236707</v>
      </c>
      <c r="CS47" s="634"/>
      <c r="CT47" s="634"/>
      <c r="CU47" s="634"/>
      <c r="CV47" s="634"/>
      <c r="CW47" s="634"/>
      <c r="CX47" s="634"/>
      <c r="CY47" s="635"/>
      <c r="CZ47" s="624">
        <v>1.1000000000000001</v>
      </c>
      <c r="DA47" s="636"/>
      <c r="DB47" s="636"/>
      <c r="DC47" s="637"/>
      <c r="DD47" s="627">
        <v>35121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c r="B48" s="225"/>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c r="B49" s="225"/>
      <c r="CD49" s="602" t="s">
        <v>352</v>
      </c>
      <c r="CE49" s="603"/>
      <c r="CF49" s="603"/>
      <c r="CG49" s="603"/>
      <c r="CH49" s="603"/>
      <c r="CI49" s="603"/>
      <c r="CJ49" s="603"/>
      <c r="CK49" s="603"/>
      <c r="CL49" s="603"/>
      <c r="CM49" s="603"/>
      <c r="CN49" s="603"/>
      <c r="CO49" s="603"/>
      <c r="CP49" s="603"/>
      <c r="CQ49" s="604"/>
      <c r="CR49" s="605">
        <v>21040259</v>
      </c>
      <c r="CS49" s="606"/>
      <c r="CT49" s="606"/>
      <c r="CU49" s="606"/>
      <c r="CV49" s="606"/>
      <c r="CW49" s="606"/>
      <c r="CX49" s="606"/>
      <c r="CY49" s="607"/>
      <c r="CZ49" s="608">
        <v>100</v>
      </c>
      <c r="DA49" s="609"/>
      <c r="DB49" s="609"/>
      <c r="DC49" s="610"/>
      <c r="DD49" s="611">
        <v>13593865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b/0OmhEwPFcTyWBxie6/nkwvSiTZjIHlLZKbSysmKuweyFrPWZXZAirt5K/sUEPHMBDA6PHPJ3Ggmb4w9tQfmA==" saltValue="BzZrrdjAcxX55cKAd5rnb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election activeCell="V16" sqref="V16:Z16"/>
    </sheetView>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c r="A7" s="236">
        <v>1</v>
      </c>
      <c r="B7" s="1047" t="s">
        <v>375</v>
      </c>
      <c r="C7" s="1048"/>
      <c r="D7" s="1048"/>
      <c r="E7" s="1048"/>
      <c r="F7" s="1048"/>
      <c r="G7" s="1048"/>
      <c r="H7" s="1048"/>
      <c r="I7" s="1048"/>
      <c r="J7" s="1048"/>
      <c r="K7" s="1048"/>
      <c r="L7" s="1048"/>
      <c r="M7" s="1048"/>
      <c r="N7" s="1048"/>
      <c r="O7" s="1048"/>
      <c r="P7" s="1049"/>
      <c r="Q7" s="1102">
        <v>21749</v>
      </c>
      <c r="R7" s="1103"/>
      <c r="S7" s="1103"/>
      <c r="T7" s="1103"/>
      <c r="U7" s="1103"/>
      <c r="V7" s="1103">
        <v>21085</v>
      </c>
      <c r="W7" s="1103"/>
      <c r="X7" s="1103"/>
      <c r="Y7" s="1103"/>
      <c r="Z7" s="1103"/>
      <c r="AA7" s="1103">
        <v>664</v>
      </c>
      <c r="AB7" s="1103"/>
      <c r="AC7" s="1103"/>
      <c r="AD7" s="1103"/>
      <c r="AE7" s="1104"/>
      <c r="AF7" s="1105">
        <v>633</v>
      </c>
      <c r="AG7" s="1106"/>
      <c r="AH7" s="1106"/>
      <c r="AI7" s="1106"/>
      <c r="AJ7" s="1107"/>
      <c r="AK7" s="1108">
        <v>1032</v>
      </c>
      <c r="AL7" s="1109"/>
      <c r="AM7" s="1109"/>
      <c r="AN7" s="1109"/>
      <c r="AO7" s="1109"/>
      <c r="AP7" s="1109">
        <v>23403</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566</v>
      </c>
      <c r="BT7" s="1100"/>
      <c r="BU7" s="1100"/>
      <c r="BV7" s="1100"/>
      <c r="BW7" s="1100"/>
      <c r="BX7" s="1100"/>
      <c r="BY7" s="1100"/>
      <c r="BZ7" s="1100"/>
      <c r="CA7" s="1100"/>
      <c r="CB7" s="1100"/>
      <c r="CC7" s="1100"/>
      <c r="CD7" s="1100"/>
      <c r="CE7" s="1100"/>
      <c r="CF7" s="1100"/>
      <c r="CG7" s="1112"/>
      <c r="CH7" s="1096">
        <v>0</v>
      </c>
      <c r="CI7" s="1097"/>
      <c r="CJ7" s="1097"/>
      <c r="CK7" s="1097"/>
      <c r="CL7" s="1098"/>
      <c r="CM7" s="1096">
        <v>530</v>
      </c>
      <c r="CN7" s="1097"/>
      <c r="CO7" s="1097"/>
      <c r="CP7" s="1097"/>
      <c r="CQ7" s="1098"/>
      <c r="CR7" s="1096">
        <v>5</v>
      </c>
      <c r="CS7" s="1097"/>
      <c r="CT7" s="1097"/>
      <c r="CU7" s="1097"/>
      <c r="CV7" s="1098"/>
      <c r="CW7" s="1096" t="s">
        <v>557</v>
      </c>
      <c r="CX7" s="1097"/>
      <c r="CY7" s="1097"/>
      <c r="CZ7" s="1097"/>
      <c r="DA7" s="1098"/>
      <c r="DB7" s="1096" t="s">
        <v>557</v>
      </c>
      <c r="DC7" s="1097"/>
      <c r="DD7" s="1097"/>
      <c r="DE7" s="1097"/>
      <c r="DF7" s="1098"/>
      <c r="DG7" s="1096" t="s">
        <v>557</v>
      </c>
      <c r="DH7" s="1097"/>
      <c r="DI7" s="1097"/>
      <c r="DJ7" s="1097"/>
      <c r="DK7" s="1098"/>
      <c r="DL7" s="1096" t="s">
        <v>557</v>
      </c>
      <c r="DM7" s="1097"/>
      <c r="DN7" s="1097"/>
      <c r="DO7" s="1097"/>
      <c r="DP7" s="1098"/>
      <c r="DQ7" s="1096" t="s">
        <v>557</v>
      </c>
      <c r="DR7" s="1097"/>
      <c r="DS7" s="1097"/>
      <c r="DT7" s="1097"/>
      <c r="DU7" s="1098"/>
      <c r="DV7" s="1099"/>
      <c r="DW7" s="1100"/>
      <c r="DX7" s="1100"/>
      <c r="DY7" s="1100"/>
      <c r="DZ7" s="1101"/>
      <c r="EA7" s="234"/>
    </row>
    <row r="8" spans="1:131" s="235" customFormat="1" ht="26.25" customHeight="1">
      <c r="A8" s="238">
        <v>2</v>
      </c>
      <c r="B8" s="1030" t="s">
        <v>376</v>
      </c>
      <c r="C8" s="1031"/>
      <c r="D8" s="1031"/>
      <c r="E8" s="1031"/>
      <c r="F8" s="1031"/>
      <c r="G8" s="1031"/>
      <c r="H8" s="1031"/>
      <c r="I8" s="1031"/>
      <c r="J8" s="1031"/>
      <c r="K8" s="1031"/>
      <c r="L8" s="1031"/>
      <c r="M8" s="1031"/>
      <c r="N8" s="1031"/>
      <c r="O8" s="1031"/>
      <c r="P8" s="1032"/>
      <c r="Q8" s="1038">
        <v>21</v>
      </c>
      <c r="R8" s="1039"/>
      <c r="S8" s="1039"/>
      <c r="T8" s="1039"/>
      <c r="U8" s="1039"/>
      <c r="V8" s="1039">
        <v>254</v>
      </c>
      <c r="W8" s="1039"/>
      <c r="X8" s="1039"/>
      <c r="Y8" s="1039"/>
      <c r="Z8" s="1039"/>
      <c r="AA8" s="1039">
        <v>-233</v>
      </c>
      <c r="AB8" s="1039"/>
      <c r="AC8" s="1039"/>
      <c r="AD8" s="1039"/>
      <c r="AE8" s="1040"/>
      <c r="AF8" s="1035">
        <v>-233</v>
      </c>
      <c r="AG8" s="1036"/>
      <c r="AH8" s="1036"/>
      <c r="AI8" s="1036"/>
      <c r="AJ8" s="1037"/>
      <c r="AK8" s="1080">
        <v>7</v>
      </c>
      <c r="AL8" s="1081"/>
      <c r="AM8" s="1081"/>
      <c r="AN8" s="1081"/>
      <c r="AO8" s="1081"/>
      <c r="AP8" s="1081">
        <v>1</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c r="A9" s="238">
        <v>3</v>
      </c>
      <c r="B9" s="1030" t="s">
        <v>377</v>
      </c>
      <c r="C9" s="1031"/>
      <c r="D9" s="1031"/>
      <c r="E9" s="1031"/>
      <c r="F9" s="1031"/>
      <c r="G9" s="1031"/>
      <c r="H9" s="1031"/>
      <c r="I9" s="1031"/>
      <c r="J9" s="1031"/>
      <c r="K9" s="1031"/>
      <c r="L9" s="1031"/>
      <c r="M9" s="1031"/>
      <c r="N9" s="1031"/>
      <c r="O9" s="1031"/>
      <c r="P9" s="1032"/>
      <c r="Q9" s="1038">
        <v>9</v>
      </c>
      <c r="R9" s="1039"/>
      <c r="S9" s="1039"/>
      <c r="T9" s="1039"/>
      <c r="U9" s="1039"/>
      <c r="V9" s="1039">
        <v>9</v>
      </c>
      <c r="W9" s="1039"/>
      <c r="X9" s="1039"/>
      <c r="Y9" s="1039"/>
      <c r="Z9" s="1039"/>
      <c r="AA9" s="1039">
        <v>0</v>
      </c>
      <c r="AB9" s="1039"/>
      <c r="AC9" s="1039"/>
      <c r="AD9" s="1039"/>
      <c r="AE9" s="1040"/>
      <c r="AF9" s="1035">
        <v>0</v>
      </c>
      <c r="AG9" s="1036"/>
      <c r="AH9" s="1036"/>
      <c r="AI9" s="1036"/>
      <c r="AJ9" s="1037"/>
      <c r="AK9" s="1080">
        <v>8</v>
      </c>
      <c r="AL9" s="1081"/>
      <c r="AM9" s="1081"/>
      <c r="AN9" s="1081"/>
      <c r="AO9" s="1081"/>
      <c r="AP9" s="1081" t="s">
        <v>573</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c r="A23" s="240" t="s">
        <v>379</v>
      </c>
      <c r="B23" s="937" t="s">
        <v>380</v>
      </c>
      <c r="C23" s="938"/>
      <c r="D23" s="938"/>
      <c r="E23" s="938"/>
      <c r="F23" s="938"/>
      <c r="G23" s="938"/>
      <c r="H23" s="938"/>
      <c r="I23" s="938"/>
      <c r="J23" s="938"/>
      <c r="K23" s="938"/>
      <c r="L23" s="938"/>
      <c r="M23" s="938"/>
      <c r="N23" s="938"/>
      <c r="O23" s="938"/>
      <c r="P23" s="948"/>
      <c r="Q23" s="1067">
        <v>21773</v>
      </c>
      <c r="R23" s="1061"/>
      <c r="S23" s="1061"/>
      <c r="T23" s="1061"/>
      <c r="U23" s="1061"/>
      <c r="V23" s="1061">
        <v>21341</v>
      </c>
      <c r="W23" s="1061"/>
      <c r="X23" s="1061"/>
      <c r="Y23" s="1061"/>
      <c r="Z23" s="1061"/>
      <c r="AA23" s="1061">
        <v>432</v>
      </c>
      <c r="AB23" s="1061"/>
      <c r="AC23" s="1061"/>
      <c r="AD23" s="1061"/>
      <c r="AE23" s="1068"/>
      <c r="AF23" s="1069">
        <v>400</v>
      </c>
      <c r="AG23" s="1061"/>
      <c r="AH23" s="1061"/>
      <c r="AI23" s="1061"/>
      <c r="AJ23" s="1070"/>
      <c r="AK23" s="1071"/>
      <c r="AL23" s="1072"/>
      <c r="AM23" s="1072"/>
      <c r="AN23" s="1072"/>
      <c r="AO23" s="1072"/>
      <c r="AP23" s="1061">
        <v>23404</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c r="A26" s="995" t="s">
        <v>358</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c r="A28" s="242">
        <v>1</v>
      </c>
      <c r="B28" s="1047" t="s">
        <v>391</v>
      </c>
      <c r="C28" s="1048"/>
      <c r="D28" s="1048"/>
      <c r="E28" s="1048"/>
      <c r="F28" s="1048"/>
      <c r="G28" s="1048"/>
      <c r="H28" s="1048"/>
      <c r="I28" s="1048"/>
      <c r="J28" s="1048"/>
      <c r="K28" s="1048"/>
      <c r="L28" s="1048"/>
      <c r="M28" s="1048"/>
      <c r="N28" s="1048"/>
      <c r="O28" s="1048"/>
      <c r="P28" s="1049"/>
      <c r="Q28" s="1050">
        <v>4076</v>
      </c>
      <c r="R28" s="1051"/>
      <c r="S28" s="1051"/>
      <c r="T28" s="1051"/>
      <c r="U28" s="1051"/>
      <c r="V28" s="1051">
        <v>4068</v>
      </c>
      <c r="W28" s="1051"/>
      <c r="X28" s="1051"/>
      <c r="Y28" s="1051"/>
      <c r="Z28" s="1051"/>
      <c r="AA28" s="1051">
        <v>8</v>
      </c>
      <c r="AB28" s="1051"/>
      <c r="AC28" s="1051"/>
      <c r="AD28" s="1051"/>
      <c r="AE28" s="1052"/>
      <c r="AF28" s="1053">
        <v>8</v>
      </c>
      <c r="AG28" s="1051"/>
      <c r="AH28" s="1051"/>
      <c r="AI28" s="1051"/>
      <c r="AJ28" s="1054"/>
      <c r="AK28" s="1042">
        <v>333</v>
      </c>
      <c r="AL28" s="1043"/>
      <c r="AM28" s="1043"/>
      <c r="AN28" s="1043"/>
      <c r="AO28" s="1043"/>
      <c r="AP28" s="1043">
        <v>1</v>
      </c>
      <c r="AQ28" s="1043"/>
      <c r="AR28" s="1043"/>
      <c r="AS28" s="1043"/>
      <c r="AT28" s="1043"/>
      <c r="AU28" s="1043">
        <v>0</v>
      </c>
      <c r="AV28" s="1043"/>
      <c r="AW28" s="1043"/>
      <c r="AX28" s="1043"/>
      <c r="AY28" s="1043"/>
      <c r="AZ28" s="1044" t="s">
        <v>557</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c r="A29" s="242">
        <v>2</v>
      </c>
      <c r="B29" s="1030" t="s">
        <v>392</v>
      </c>
      <c r="C29" s="1031"/>
      <c r="D29" s="1031"/>
      <c r="E29" s="1031"/>
      <c r="F29" s="1031"/>
      <c r="G29" s="1031"/>
      <c r="H29" s="1031"/>
      <c r="I29" s="1031"/>
      <c r="J29" s="1031"/>
      <c r="K29" s="1031"/>
      <c r="L29" s="1031"/>
      <c r="M29" s="1031"/>
      <c r="N29" s="1031"/>
      <c r="O29" s="1031"/>
      <c r="P29" s="1032"/>
      <c r="Q29" s="1038">
        <v>4339</v>
      </c>
      <c r="R29" s="1039"/>
      <c r="S29" s="1039"/>
      <c r="T29" s="1039"/>
      <c r="U29" s="1039"/>
      <c r="V29" s="1039">
        <v>4147</v>
      </c>
      <c r="W29" s="1039"/>
      <c r="X29" s="1039"/>
      <c r="Y29" s="1039"/>
      <c r="Z29" s="1039"/>
      <c r="AA29" s="1039">
        <v>192</v>
      </c>
      <c r="AB29" s="1039"/>
      <c r="AC29" s="1039"/>
      <c r="AD29" s="1039"/>
      <c r="AE29" s="1040"/>
      <c r="AF29" s="1035">
        <v>192</v>
      </c>
      <c r="AG29" s="1036"/>
      <c r="AH29" s="1036"/>
      <c r="AI29" s="1036"/>
      <c r="AJ29" s="1037"/>
      <c r="AK29" s="980">
        <v>593</v>
      </c>
      <c r="AL29" s="971"/>
      <c r="AM29" s="971"/>
      <c r="AN29" s="971"/>
      <c r="AO29" s="971"/>
      <c r="AP29" s="981" t="s">
        <v>557</v>
      </c>
      <c r="AQ29" s="979"/>
      <c r="AR29" s="979"/>
      <c r="AS29" s="979"/>
      <c r="AT29" s="980"/>
      <c r="AU29" s="981" t="s">
        <v>557</v>
      </c>
      <c r="AV29" s="979"/>
      <c r="AW29" s="979"/>
      <c r="AX29" s="979"/>
      <c r="AY29" s="980"/>
      <c r="AZ29" s="1041" t="s">
        <v>557</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c r="A30" s="242">
        <v>3</v>
      </c>
      <c r="B30" s="1030" t="s">
        <v>393</v>
      </c>
      <c r="C30" s="1031"/>
      <c r="D30" s="1031"/>
      <c r="E30" s="1031"/>
      <c r="F30" s="1031"/>
      <c r="G30" s="1031"/>
      <c r="H30" s="1031"/>
      <c r="I30" s="1031"/>
      <c r="J30" s="1031"/>
      <c r="K30" s="1031"/>
      <c r="L30" s="1031"/>
      <c r="M30" s="1031"/>
      <c r="N30" s="1031"/>
      <c r="O30" s="1031"/>
      <c r="P30" s="1032"/>
      <c r="Q30" s="1038">
        <v>635</v>
      </c>
      <c r="R30" s="1039"/>
      <c r="S30" s="1039"/>
      <c r="T30" s="1039"/>
      <c r="U30" s="1039"/>
      <c r="V30" s="1039">
        <v>632</v>
      </c>
      <c r="W30" s="1039"/>
      <c r="X30" s="1039"/>
      <c r="Y30" s="1039"/>
      <c r="Z30" s="1039"/>
      <c r="AA30" s="1039">
        <v>3</v>
      </c>
      <c r="AB30" s="1039"/>
      <c r="AC30" s="1039"/>
      <c r="AD30" s="1039"/>
      <c r="AE30" s="1040"/>
      <c r="AF30" s="1035">
        <v>3</v>
      </c>
      <c r="AG30" s="1036"/>
      <c r="AH30" s="1036"/>
      <c r="AI30" s="1036"/>
      <c r="AJ30" s="1037"/>
      <c r="AK30" s="980">
        <v>153</v>
      </c>
      <c r="AL30" s="971"/>
      <c r="AM30" s="971"/>
      <c r="AN30" s="971"/>
      <c r="AO30" s="971"/>
      <c r="AP30" s="981" t="s">
        <v>557</v>
      </c>
      <c r="AQ30" s="979"/>
      <c r="AR30" s="979"/>
      <c r="AS30" s="979"/>
      <c r="AT30" s="980"/>
      <c r="AU30" s="981" t="s">
        <v>557</v>
      </c>
      <c r="AV30" s="979"/>
      <c r="AW30" s="979"/>
      <c r="AX30" s="979"/>
      <c r="AY30" s="980"/>
      <c r="AZ30" s="1041" t="s">
        <v>557</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c r="A31" s="242">
        <v>4</v>
      </c>
      <c r="B31" s="1030" t="s">
        <v>394</v>
      </c>
      <c r="C31" s="1031"/>
      <c r="D31" s="1031"/>
      <c r="E31" s="1031"/>
      <c r="F31" s="1031"/>
      <c r="G31" s="1031"/>
      <c r="H31" s="1031"/>
      <c r="I31" s="1031"/>
      <c r="J31" s="1031"/>
      <c r="K31" s="1031"/>
      <c r="L31" s="1031"/>
      <c r="M31" s="1031"/>
      <c r="N31" s="1031"/>
      <c r="O31" s="1031"/>
      <c r="P31" s="1032"/>
      <c r="Q31" s="1038">
        <v>23</v>
      </c>
      <c r="R31" s="1039"/>
      <c r="S31" s="1039"/>
      <c r="T31" s="1039"/>
      <c r="U31" s="1039"/>
      <c r="V31" s="1039">
        <v>49</v>
      </c>
      <c r="W31" s="1039"/>
      <c r="X31" s="1039"/>
      <c r="Y31" s="1039"/>
      <c r="Z31" s="1039"/>
      <c r="AA31" s="1039">
        <v>-25</v>
      </c>
      <c r="AB31" s="1039"/>
      <c r="AC31" s="1039"/>
      <c r="AD31" s="1039"/>
      <c r="AE31" s="1040"/>
      <c r="AF31" s="1035">
        <v>31</v>
      </c>
      <c r="AG31" s="1036"/>
      <c r="AH31" s="1036"/>
      <c r="AI31" s="1036"/>
      <c r="AJ31" s="1037"/>
      <c r="AK31" s="980">
        <v>0</v>
      </c>
      <c r="AL31" s="971"/>
      <c r="AM31" s="971"/>
      <c r="AN31" s="971"/>
      <c r="AO31" s="971"/>
      <c r="AP31" s="981" t="s">
        <v>557</v>
      </c>
      <c r="AQ31" s="979"/>
      <c r="AR31" s="979"/>
      <c r="AS31" s="979"/>
      <c r="AT31" s="980"/>
      <c r="AU31" s="981" t="s">
        <v>557</v>
      </c>
      <c r="AV31" s="979"/>
      <c r="AW31" s="979"/>
      <c r="AX31" s="979"/>
      <c r="AY31" s="980"/>
      <c r="AZ31" s="1041" t="s">
        <v>557</v>
      </c>
      <c r="BA31" s="1041"/>
      <c r="BB31" s="1041"/>
      <c r="BC31" s="1041"/>
      <c r="BD31" s="1041"/>
      <c r="BE31" s="972" t="s">
        <v>395</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c r="A32" s="242">
        <v>5</v>
      </c>
      <c r="B32" s="1030" t="s">
        <v>396</v>
      </c>
      <c r="C32" s="1031"/>
      <c r="D32" s="1031"/>
      <c r="E32" s="1031"/>
      <c r="F32" s="1031"/>
      <c r="G32" s="1031"/>
      <c r="H32" s="1031"/>
      <c r="I32" s="1031"/>
      <c r="J32" s="1031"/>
      <c r="K32" s="1031"/>
      <c r="L32" s="1031"/>
      <c r="M32" s="1031"/>
      <c r="N32" s="1031"/>
      <c r="O32" s="1031"/>
      <c r="P32" s="1032"/>
      <c r="Q32" s="1038">
        <v>3710</v>
      </c>
      <c r="R32" s="1039"/>
      <c r="S32" s="1039"/>
      <c r="T32" s="1039"/>
      <c r="U32" s="1039"/>
      <c r="V32" s="1039">
        <v>4062</v>
      </c>
      <c r="W32" s="1039"/>
      <c r="X32" s="1039"/>
      <c r="Y32" s="1039"/>
      <c r="Z32" s="1039"/>
      <c r="AA32" s="1039">
        <v>-352</v>
      </c>
      <c r="AB32" s="1039"/>
      <c r="AC32" s="1039"/>
      <c r="AD32" s="1039"/>
      <c r="AE32" s="1040"/>
      <c r="AF32" s="1035">
        <v>1167</v>
      </c>
      <c r="AG32" s="1036"/>
      <c r="AH32" s="1036"/>
      <c r="AI32" s="1036"/>
      <c r="AJ32" s="1037"/>
      <c r="AK32" s="980">
        <v>331</v>
      </c>
      <c r="AL32" s="971"/>
      <c r="AM32" s="971"/>
      <c r="AN32" s="971"/>
      <c r="AO32" s="971"/>
      <c r="AP32" s="981">
        <v>2211</v>
      </c>
      <c r="AQ32" s="979"/>
      <c r="AR32" s="979"/>
      <c r="AS32" s="979"/>
      <c r="AT32" s="980"/>
      <c r="AU32" s="981">
        <v>1132</v>
      </c>
      <c r="AV32" s="979"/>
      <c r="AW32" s="979"/>
      <c r="AX32" s="979"/>
      <c r="AY32" s="980"/>
      <c r="AZ32" s="1041" t="s">
        <v>557</v>
      </c>
      <c r="BA32" s="1041"/>
      <c r="BB32" s="1041"/>
      <c r="BC32" s="1041"/>
      <c r="BD32" s="1041"/>
      <c r="BE32" s="972" t="s">
        <v>395</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c r="A33" s="242">
        <v>6</v>
      </c>
      <c r="B33" s="1030" t="s">
        <v>143</v>
      </c>
      <c r="C33" s="1031"/>
      <c r="D33" s="1031"/>
      <c r="E33" s="1031"/>
      <c r="F33" s="1031"/>
      <c r="G33" s="1031"/>
      <c r="H33" s="1031"/>
      <c r="I33" s="1031"/>
      <c r="J33" s="1031"/>
      <c r="K33" s="1031"/>
      <c r="L33" s="1031"/>
      <c r="M33" s="1031"/>
      <c r="N33" s="1031"/>
      <c r="O33" s="1031"/>
      <c r="P33" s="1032"/>
      <c r="Q33" s="1038">
        <v>402</v>
      </c>
      <c r="R33" s="1039"/>
      <c r="S33" s="1039"/>
      <c r="T33" s="1039"/>
      <c r="U33" s="1039"/>
      <c r="V33" s="1039">
        <v>482</v>
      </c>
      <c r="W33" s="1039"/>
      <c r="X33" s="1039"/>
      <c r="Y33" s="1039"/>
      <c r="Z33" s="1039"/>
      <c r="AA33" s="1039">
        <v>-81</v>
      </c>
      <c r="AB33" s="1039"/>
      <c r="AC33" s="1039"/>
      <c r="AD33" s="1039"/>
      <c r="AE33" s="1040"/>
      <c r="AF33" s="1035">
        <v>-60</v>
      </c>
      <c r="AG33" s="1036"/>
      <c r="AH33" s="1036"/>
      <c r="AI33" s="1036"/>
      <c r="AJ33" s="1037"/>
      <c r="AK33" s="980">
        <v>16</v>
      </c>
      <c r="AL33" s="971"/>
      <c r="AM33" s="971"/>
      <c r="AN33" s="971"/>
      <c r="AO33" s="971"/>
      <c r="AP33" s="971">
        <v>350</v>
      </c>
      <c r="AQ33" s="971"/>
      <c r="AR33" s="971"/>
      <c r="AS33" s="971"/>
      <c r="AT33" s="971"/>
      <c r="AU33" s="971">
        <v>2</v>
      </c>
      <c r="AV33" s="971"/>
      <c r="AW33" s="971"/>
      <c r="AX33" s="971"/>
      <c r="AY33" s="971"/>
      <c r="AZ33" s="1041">
        <v>15.8</v>
      </c>
      <c r="BA33" s="1041"/>
      <c r="BB33" s="1041"/>
      <c r="BC33" s="1041"/>
      <c r="BD33" s="1041"/>
      <c r="BE33" s="972" t="s">
        <v>395</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c r="A34" s="242">
        <v>7</v>
      </c>
      <c r="B34" s="1030" t="s">
        <v>397</v>
      </c>
      <c r="C34" s="1031"/>
      <c r="D34" s="1031"/>
      <c r="E34" s="1031"/>
      <c r="F34" s="1031"/>
      <c r="G34" s="1031"/>
      <c r="H34" s="1031"/>
      <c r="I34" s="1031"/>
      <c r="J34" s="1031"/>
      <c r="K34" s="1031"/>
      <c r="L34" s="1031"/>
      <c r="M34" s="1031"/>
      <c r="N34" s="1031"/>
      <c r="O34" s="1031"/>
      <c r="P34" s="1032"/>
      <c r="Q34" s="1038">
        <v>1046</v>
      </c>
      <c r="R34" s="1039"/>
      <c r="S34" s="1039"/>
      <c r="T34" s="1039"/>
      <c r="U34" s="1039"/>
      <c r="V34" s="1039">
        <v>1027</v>
      </c>
      <c r="W34" s="1039"/>
      <c r="X34" s="1039"/>
      <c r="Y34" s="1039"/>
      <c r="Z34" s="1039"/>
      <c r="AA34" s="1039">
        <v>19</v>
      </c>
      <c r="AB34" s="1039"/>
      <c r="AC34" s="1039"/>
      <c r="AD34" s="1039"/>
      <c r="AE34" s="1040"/>
      <c r="AF34" s="1035">
        <v>878</v>
      </c>
      <c r="AG34" s="1036"/>
      <c r="AH34" s="1036"/>
      <c r="AI34" s="1036"/>
      <c r="AJ34" s="1037"/>
      <c r="AK34" s="980">
        <v>166</v>
      </c>
      <c r="AL34" s="971"/>
      <c r="AM34" s="971"/>
      <c r="AN34" s="971"/>
      <c r="AO34" s="971"/>
      <c r="AP34" s="971">
        <v>2846</v>
      </c>
      <c r="AQ34" s="971"/>
      <c r="AR34" s="971"/>
      <c r="AS34" s="971"/>
      <c r="AT34" s="971"/>
      <c r="AU34" s="971">
        <v>1386</v>
      </c>
      <c r="AV34" s="971"/>
      <c r="AW34" s="971"/>
      <c r="AX34" s="971"/>
      <c r="AY34" s="971"/>
      <c r="AZ34" s="1041" t="s">
        <v>557</v>
      </c>
      <c r="BA34" s="1041"/>
      <c r="BB34" s="1041"/>
      <c r="BC34" s="1041"/>
      <c r="BD34" s="1041"/>
      <c r="BE34" s="972" t="s">
        <v>395</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c r="A35" s="242">
        <v>8</v>
      </c>
      <c r="B35" s="1030" t="s">
        <v>398</v>
      </c>
      <c r="C35" s="1031"/>
      <c r="D35" s="1031"/>
      <c r="E35" s="1031"/>
      <c r="F35" s="1031"/>
      <c r="G35" s="1031"/>
      <c r="H35" s="1031"/>
      <c r="I35" s="1031"/>
      <c r="J35" s="1031"/>
      <c r="K35" s="1031"/>
      <c r="L35" s="1031"/>
      <c r="M35" s="1031"/>
      <c r="N35" s="1031"/>
      <c r="O35" s="1031"/>
      <c r="P35" s="1032"/>
      <c r="Q35" s="1038">
        <v>760</v>
      </c>
      <c r="R35" s="1039"/>
      <c r="S35" s="1039"/>
      <c r="T35" s="1039"/>
      <c r="U35" s="1039"/>
      <c r="V35" s="1039">
        <v>755</v>
      </c>
      <c r="W35" s="1039"/>
      <c r="X35" s="1039"/>
      <c r="Y35" s="1039"/>
      <c r="Z35" s="1039"/>
      <c r="AA35" s="1039">
        <v>5</v>
      </c>
      <c r="AB35" s="1039"/>
      <c r="AC35" s="1039"/>
      <c r="AD35" s="1039"/>
      <c r="AE35" s="1040"/>
      <c r="AF35" s="1035">
        <v>67</v>
      </c>
      <c r="AG35" s="1036"/>
      <c r="AH35" s="1036"/>
      <c r="AI35" s="1036"/>
      <c r="AJ35" s="1037"/>
      <c r="AK35" s="980">
        <v>203</v>
      </c>
      <c r="AL35" s="971"/>
      <c r="AM35" s="971"/>
      <c r="AN35" s="971"/>
      <c r="AO35" s="971"/>
      <c r="AP35" s="971">
        <v>3409</v>
      </c>
      <c r="AQ35" s="971"/>
      <c r="AR35" s="971"/>
      <c r="AS35" s="971"/>
      <c r="AT35" s="971"/>
      <c r="AU35" s="971">
        <v>1868</v>
      </c>
      <c r="AV35" s="971"/>
      <c r="AW35" s="971"/>
      <c r="AX35" s="971"/>
      <c r="AY35" s="971"/>
      <c r="AZ35" s="1041" t="s">
        <v>557</v>
      </c>
      <c r="BA35" s="1041"/>
      <c r="BB35" s="1041"/>
      <c r="BC35" s="1041"/>
      <c r="BD35" s="1041"/>
      <c r="BE35" s="972" t="s">
        <v>395</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c r="A63" s="240" t="s">
        <v>379</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2285</v>
      </c>
      <c r="AG63" s="959"/>
      <c r="AH63" s="959"/>
      <c r="AI63" s="959"/>
      <c r="AJ63" s="1022"/>
      <c r="AK63" s="1023"/>
      <c r="AL63" s="963"/>
      <c r="AM63" s="963"/>
      <c r="AN63" s="963"/>
      <c r="AO63" s="963"/>
      <c r="AP63" s="959">
        <v>8817</v>
      </c>
      <c r="AQ63" s="959"/>
      <c r="AR63" s="959"/>
      <c r="AS63" s="959"/>
      <c r="AT63" s="959"/>
      <c r="AU63" s="959">
        <v>4388</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c r="A66" s="995" t="s">
        <v>402</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403</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c r="A68" s="236">
        <v>1</v>
      </c>
      <c r="B68" s="985" t="s">
        <v>558</v>
      </c>
      <c r="C68" s="986"/>
      <c r="D68" s="986"/>
      <c r="E68" s="986"/>
      <c r="F68" s="986"/>
      <c r="G68" s="986"/>
      <c r="H68" s="986"/>
      <c r="I68" s="986"/>
      <c r="J68" s="986"/>
      <c r="K68" s="986"/>
      <c r="L68" s="986"/>
      <c r="M68" s="986"/>
      <c r="N68" s="986"/>
      <c r="O68" s="986"/>
      <c r="P68" s="987"/>
      <c r="Q68" s="988">
        <v>821</v>
      </c>
      <c r="R68" s="982"/>
      <c r="S68" s="982"/>
      <c r="T68" s="982"/>
      <c r="U68" s="982"/>
      <c r="V68" s="982">
        <v>816</v>
      </c>
      <c r="W68" s="982"/>
      <c r="X68" s="982"/>
      <c r="Y68" s="982"/>
      <c r="Z68" s="982"/>
      <c r="AA68" s="982">
        <v>5</v>
      </c>
      <c r="AB68" s="982"/>
      <c r="AC68" s="982"/>
      <c r="AD68" s="982"/>
      <c r="AE68" s="982"/>
      <c r="AF68" s="982">
        <v>5</v>
      </c>
      <c r="AG68" s="982"/>
      <c r="AH68" s="982"/>
      <c r="AI68" s="982"/>
      <c r="AJ68" s="982"/>
      <c r="AK68" s="982" t="s">
        <v>557</v>
      </c>
      <c r="AL68" s="982"/>
      <c r="AM68" s="982"/>
      <c r="AN68" s="982"/>
      <c r="AO68" s="982"/>
      <c r="AP68" s="982" t="s">
        <v>557</v>
      </c>
      <c r="AQ68" s="982"/>
      <c r="AR68" s="982"/>
      <c r="AS68" s="982"/>
      <c r="AT68" s="982"/>
      <c r="AU68" s="982" t="s">
        <v>557</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c r="A69" s="238">
        <v>2</v>
      </c>
      <c r="B69" s="974" t="s">
        <v>559</v>
      </c>
      <c r="C69" s="975"/>
      <c r="D69" s="975"/>
      <c r="E69" s="975"/>
      <c r="F69" s="975"/>
      <c r="G69" s="975"/>
      <c r="H69" s="975"/>
      <c r="I69" s="975"/>
      <c r="J69" s="975"/>
      <c r="K69" s="975"/>
      <c r="L69" s="975"/>
      <c r="M69" s="975"/>
      <c r="N69" s="975"/>
      <c r="O69" s="975"/>
      <c r="P69" s="976"/>
      <c r="Q69" s="977">
        <v>4092</v>
      </c>
      <c r="R69" s="971"/>
      <c r="S69" s="971"/>
      <c r="T69" s="971"/>
      <c r="U69" s="971"/>
      <c r="V69" s="971">
        <v>4075</v>
      </c>
      <c r="W69" s="971"/>
      <c r="X69" s="971"/>
      <c r="Y69" s="971"/>
      <c r="Z69" s="971"/>
      <c r="AA69" s="971">
        <v>16</v>
      </c>
      <c r="AB69" s="971"/>
      <c r="AC69" s="971"/>
      <c r="AD69" s="971"/>
      <c r="AE69" s="971"/>
      <c r="AF69" s="971">
        <v>16</v>
      </c>
      <c r="AG69" s="971"/>
      <c r="AH69" s="971"/>
      <c r="AI69" s="971"/>
      <c r="AJ69" s="971"/>
      <c r="AK69" s="971">
        <v>10</v>
      </c>
      <c r="AL69" s="971"/>
      <c r="AM69" s="971"/>
      <c r="AN69" s="971"/>
      <c r="AO69" s="971"/>
      <c r="AP69" s="971" t="s">
        <v>557</v>
      </c>
      <c r="AQ69" s="971"/>
      <c r="AR69" s="971"/>
      <c r="AS69" s="971"/>
      <c r="AT69" s="971"/>
      <c r="AU69" s="971" t="s">
        <v>557</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c r="A70" s="238">
        <v>3</v>
      </c>
      <c r="B70" s="974" t="s">
        <v>560</v>
      </c>
      <c r="C70" s="975"/>
      <c r="D70" s="975"/>
      <c r="E70" s="975"/>
      <c r="F70" s="975"/>
      <c r="G70" s="975"/>
      <c r="H70" s="975"/>
      <c r="I70" s="975"/>
      <c r="J70" s="975"/>
      <c r="K70" s="975"/>
      <c r="L70" s="975"/>
      <c r="M70" s="975"/>
      <c r="N70" s="975"/>
      <c r="O70" s="975"/>
      <c r="P70" s="976"/>
      <c r="Q70" s="977">
        <v>222</v>
      </c>
      <c r="R70" s="971"/>
      <c r="S70" s="971"/>
      <c r="T70" s="971"/>
      <c r="U70" s="971"/>
      <c r="V70" s="971">
        <v>214</v>
      </c>
      <c r="W70" s="971"/>
      <c r="X70" s="971"/>
      <c r="Y70" s="971"/>
      <c r="Z70" s="971"/>
      <c r="AA70" s="971">
        <v>8</v>
      </c>
      <c r="AB70" s="971"/>
      <c r="AC70" s="971"/>
      <c r="AD70" s="971"/>
      <c r="AE70" s="971"/>
      <c r="AF70" s="971">
        <v>8</v>
      </c>
      <c r="AG70" s="971"/>
      <c r="AH70" s="971"/>
      <c r="AI70" s="971"/>
      <c r="AJ70" s="971"/>
      <c r="AK70" s="971" t="s">
        <v>557</v>
      </c>
      <c r="AL70" s="971"/>
      <c r="AM70" s="971"/>
      <c r="AN70" s="971"/>
      <c r="AO70" s="971"/>
      <c r="AP70" s="971" t="s">
        <v>557</v>
      </c>
      <c r="AQ70" s="971"/>
      <c r="AR70" s="971"/>
      <c r="AS70" s="971"/>
      <c r="AT70" s="971"/>
      <c r="AU70" s="971" t="s">
        <v>557</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c r="A71" s="238">
        <v>4</v>
      </c>
      <c r="B71" s="974" t="s">
        <v>561</v>
      </c>
      <c r="C71" s="975"/>
      <c r="D71" s="975"/>
      <c r="E71" s="975"/>
      <c r="F71" s="975"/>
      <c r="G71" s="975"/>
      <c r="H71" s="975"/>
      <c r="I71" s="975"/>
      <c r="J71" s="975"/>
      <c r="K71" s="975"/>
      <c r="L71" s="975"/>
      <c r="M71" s="975"/>
      <c r="N71" s="975"/>
      <c r="O71" s="975"/>
      <c r="P71" s="976"/>
      <c r="Q71" s="977">
        <v>113</v>
      </c>
      <c r="R71" s="971"/>
      <c r="S71" s="971"/>
      <c r="T71" s="971"/>
      <c r="U71" s="971"/>
      <c r="V71" s="971">
        <v>106</v>
      </c>
      <c r="W71" s="971"/>
      <c r="X71" s="971"/>
      <c r="Y71" s="971"/>
      <c r="Z71" s="971"/>
      <c r="AA71" s="971">
        <v>7</v>
      </c>
      <c r="AB71" s="971"/>
      <c r="AC71" s="971"/>
      <c r="AD71" s="971"/>
      <c r="AE71" s="971"/>
      <c r="AF71" s="971">
        <v>7</v>
      </c>
      <c r="AG71" s="971"/>
      <c r="AH71" s="971"/>
      <c r="AI71" s="971"/>
      <c r="AJ71" s="971"/>
      <c r="AK71" s="971">
        <v>15</v>
      </c>
      <c r="AL71" s="971"/>
      <c r="AM71" s="971"/>
      <c r="AN71" s="971"/>
      <c r="AO71" s="971"/>
      <c r="AP71" s="971" t="s">
        <v>557</v>
      </c>
      <c r="AQ71" s="971"/>
      <c r="AR71" s="971"/>
      <c r="AS71" s="971"/>
      <c r="AT71" s="971"/>
      <c r="AU71" s="971" t="s">
        <v>557</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c r="A72" s="238">
        <v>5</v>
      </c>
      <c r="B72" s="974" t="s">
        <v>562</v>
      </c>
      <c r="C72" s="975"/>
      <c r="D72" s="975"/>
      <c r="E72" s="975"/>
      <c r="F72" s="975"/>
      <c r="G72" s="975"/>
      <c r="H72" s="975"/>
      <c r="I72" s="975"/>
      <c r="J72" s="975"/>
      <c r="K72" s="975"/>
      <c r="L72" s="975"/>
      <c r="M72" s="975"/>
      <c r="N72" s="975"/>
      <c r="O72" s="975"/>
      <c r="P72" s="976"/>
      <c r="Q72" s="977">
        <v>87</v>
      </c>
      <c r="R72" s="971"/>
      <c r="S72" s="971"/>
      <c r="T72" s="971"/>
      <c r="U72" s="971"/>
      <c r="V72" s="971">
        <v>72</v>
      </c>
      <c r="W72" s="971"/>
      <c r="X72" s="971"/>
      <c r="Y72" s="971"/>
      <c r="Z72" s="971"/>
      <c r="AA72" s="971">
        <v>15</v>
      </c>
      <c r="AB72" s="971"/>
      <c r="AC72" s="971"/>
      <c r="AD72" s="971"/>
      <c r="AE72" s="971"/>
      <c r="AF72" s="971">
        <v>15</v>
      </c>
      <c r="AG72" s="971"/>
      <c r="AH72" s="971"/>
      <c r="AI72" s="971"/>
      <c r="AJ72" s="971"/>
      <c r="AK72" s="971" t="s">
        <v>557</v>
      </c>
      <c r="AL72" s="971"/>
      <c r="AM72" s="971"/>
      <c r="AN72" s="971"/>
      <c r="AO72" s="971"/>
      <c r="AP72" s="971" t="s">
        <v>557</v>
      </c>
      <c r="AQ72" s="971"/>
      <c r="AR72" s="971"/>
      <c r="AS72" s="971"/>
      <c r="AT72" s="971"/>
      <c r="AU72" s="971" t="s">
        <v>557</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c r="A73" s="238">
        <v>6</v>
      </c>
      <c r="B73" s="974" t="s">
        <v>563</v>
      </c>
      <c r="C73" s="975"/>
      <c r="D73" s="975"/>
      <c r="E73" s="975"/>
      <c r="F73" s="975"/>
      <c r="G73" s="975"/>
      <c r="H73" s="975"/>
      <c r="I73" s="975"/>
      <c r="J73" s="975"/>
      <c r="K73" s="975"/>
      <c r="L73" s="975"/>
      <c r="M73" s="975"/>
      <c r="N73" s="975"/>
      <c r="O73" s="975"/>
      <c r="P73" s="976"/>
      <c r="Q73" s="977">
        <v>146</v>
      </c>
      <c r="R73" s="971"/>
      <c r="S73" s="971"/>
      <c r="T73" s="971"/>
      <c r="U73" s="971"/>
      <c r="V73" s="971">
        <v>146</v>
      </c>
      <c r="W73" s="971"/>
      <c r="X73" s="971"/>
      <c r="Y73" s="971"/>
      <c r="Z73" s="971"/>
      <c r="AA73" s="971">
        <v>0</v>
      </c>
      <c r="AB73" s="971"/>
      <c r="AC73" s="971"/>
      <c r="AD73" s="971"/>
      <c r="AE73" s="971"/>
      <c r="AF73" s="971">
        <v>0</v>
      </c>
      <c r="AG73" s="971"/>
      <c r="AH73" s="971"/>
      <c r="AI73" s="971"/>
      <c r="AJ73" s="971"/>
      <c r="AK73" s="971">
        <v>1</v>
      </c>
      <c r="AL73" s="971"/>
      <c r="AM73" s="971"/>
      <c r="AN73" s="971"/>
      <c r="AO73" s="971"/>
      <c r="AP73" s="971" t="s">
        <v>557</v>
      </c>
      <c r="AQ73" s="971"/>
      <c r="AR73" s="971"/>
      <c r="AS73" s="971"/>
      <c r="AT73" s="971"/>
      <c r="AU73" s="971" t="s">
        <v>557</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c r="A74" s="238">
        <v>7</v>
      </c>
      <c r="B74" s="974" t="s">
        <v>564</v>
      </c>
      <c r="C74" s="975"/>
      <c r="D74" s="975"/>
      <c r="E74" s="975"/>
      <c r="F74" s="975"/>
      <c r="G74" s="975"/>
      <c r="H74" s="975"/>
      <c r="I74" s="975"/>
      <c r="J74" s="975"/>
      <c r="K74" s="975"/>
      <c r="L74" s="975"/>
      <c r="M74" s="975"/>
      <c r="N74" s="975"/>
      <c r="O74" s="975"/>
      <c r="P74" s="976"/>
      <c r="Q74" s="977">
        <v>302</v>
      </c>
      <c r="R74" s="971"/>
      <c r="S74" s="971"/>
      <c r="T74" s="971"/>
      <c r="U74" s="971"/>
      <c r="V74" s="971">
        <v>280</v>
      </c>
      <c r="W74" s="971"/>
      <c r="X74" s="971"/>
      <c r="Y74" s="971"/>
      <c r="Z74" s="971"/>
      <c r="AA74" s="971">
        <v>23</v>
      </c>
      <c r="AB74" s="971"/>
      <c r="AC74" s="971"/>
      <c r="AD74" s="971"/>
      <c r="AE74" s="971"/>
      <c r="AF74" s="971">
        <v>23</v>
      </c>
      <c r="AG74" s="971"/>
      <c r="AH74" s="971"/>
      <c r="AI74" s="971"/>
      <c r="AJ74" s="971"/>
      <c r="AK74" s="971">
        <v>193</v>
      </c>
      <c r="AL74" s="971"/>
      <c r="AM74" s="971"/>
      <c r="AN74" s="971"/>
      <c r="AO74" s="971"/>
      <c r="AP74" s="971" t="s">
        <v>557</v>
      </c>
      <c r="AQ74" s="971"/>
      <c r="AR74" s="971"/>
      <c r="AS74" s="971"/>
      <c r="AT74" s="971"/>
      <c r="AU74" s="971" t="s">
        <v>557</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c r="A75" s="238">
        <v>8</v>
      </c>
      <c r="B75" s="974" t="s">
        <v>565</v>
      </c>
      <c r="C75" s="975"/>
      <c r="D75" s="975"/>
      <c r="E75" s="975"/>
      <c r="F75" s="975"/>
      <c r="G75" s="975"/>
      <c r="H75" s="975"/>
      <c r="I75" s="975"/>
      <c r="J75" s="975"/>
      <c r="K75" s="975"/>
      <c r="L75" s="975"/>
      <c r="M75" s="975"/>
      <c r="N75" s="975"/>
      <c r="O75" s="975"/>
      <c r="P75" s="976"/>
      <c r="Q75" s="978">
        <v>14208</v>
      </c>
      <c r="R75" s="979"/>
      <c r="S75" s="979"/>
      <c r="T75" s="979"/>
      <c r="U75" s="980"/>
      <c r="V75" s="981">
        <v>13916</v>
      </c>
      <c r="W75" s="979"/>
      <c r="X75" s="979"/>
      <c r="Y75" s="979"/>
      <c r="Z75" s="980"/>
      <c r="AA75" s="981">
        <v>292</v>
      </c>
      <c r="AB75" s="979"/>
      <c r="AC75" s="979"/>
      <c r="AD75" s="979"/>
      <c r="AE75" s="980"/>
      <c r="AF75" s="981">
        <v>268</v>
      </c>
      <c r="AG75" s="979"/>
      <c r="AH75" s="979"/>
      <c r="AI75" s="979"/>
      <c r="AJ75" s="980"/>
      <c r="AK75" s="981">
        <v>64</v>
      </c>
      <c r="AL75" s="979"/>
      <c r="AM75" s="979"/>
      <c r="AN75" s="979"/>
      <c r="AO75" s="980"/>
      <c r="AP75" s="981">
        <v>4474</v>
      </c>
      <c r="AQ75" s="979"/>
      <c r="AR75" s="979"/>
      <c r="AS75" s="979"/>
      <c r="AT75" s="980"/>
      <c r="AU75" s="981">
        <v>231</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c r="A88" s="240" t="s">
        <v>379</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342</v>
      </c>
      <c r="AG88" s="959"/>
      <c r="AH88" s="959"/>
      <c r="AI88" s="959"/>
      <c r="AJ88" s="959"/>
      <c r="AK88" s="963"/>
      <c r="AL88" s="963"/>
      <c r="AM88" s="963"/>
      <c r="AN88" s="963"/>
      <c r="AO88" s="963"/>
      <c r="AP88" s="959">
        <v>4474</v>
      </c>
      <c r="AQ88" s="959"/>
      <c r="AR88" s="959"/>
      <c r="AS88" s="959"/>
      <c r="AT88" s="959"/>
      <c r="AU88" s="959">
        <v>231</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295</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295</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295</v>
      </c>
      <c r="DR109" s="896"/>
      <c r="DS109" s="896"/>
      <c r="DT109" s="896"/>
      <c r="DU109" s="897"/>
      <c r="DV109" s="898" t="s">
        <v>415</v>
      </c>
      <c r="DW109" s="896"/>
      <c r="DX109" s="896"/>
      <c r="DY109" s="896"/>
      <c r="DZ109" s="929"/>
    </row>
    <row r="110" spans="1:131" s="230" customFormat="1" ht="26.25" customHeight="1">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2646545</v>
      </c>
      <c r="AB110" s="889"/>
      <c r="AC110" s="889"/>
      <c r="AD110" s="889"/>
      <c r="AE110" s="890"/>
      <c r="AF110" s="891">
        <v>2494532</v>
      </c>
      <c r="AG110" s="889"/>
      <c r="AH110" s="889"/>
      <c r="AI110" s="889"/>
      <c r="AJ110" s="890"/>
      <c r="AK110" s="891">
        <v>2448733</v>
      </c>
      <c r="AL110" s="889"/>
      <c r="AM110" s="889"/>
      <c r="AN110" s="889"/>
      <c r="AO110" s="890"/>
      <c r="AP110" s="892">
        <v>27</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23422504</v>
      </c>
      <c r="BR110" s="842"/>
      <c r="BS110" s="842"/>
      <c r="BT110" s="842"/>
      <c r="BU110" s="842"/>
      <c r="BV110" s="842">
        <v>22939459</v>
      </c>
      <c r="BW110" s="842"/>
      <c r="BX110" s="842"/>
      <c r="BY110" s="842"/>
      <c r="BZ110" s="842"/>
      <c r="CA110" s="842">
        <v>23403839</v>
      </c>
      <c r="CB110" s="842"/>
      <c r="CC110" s="842"/>
      <c r="CD110" s="842"/>
      <c r="CE110" s="842"/>
      <c r="CF110" s="866">
        <v>258</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943</v>
      </c>
      <c r="AB112" s="780"/>
      <c r="AC112" s="780"/>
      <c r="AD112" s="780"/>
      <c r="AE112" s="781"/>
      <c r="AF112" s="782">
        <v>943</v>
      </c>
      <c r="AG112" s="780"/>
      <c r="AH112" s="780"/>
      <c r="AI112" s="780"/>
      <c r="AJ112" s="781"/>
      <c r="AK112" s="782">
        <v>943</v>
      </c>
      <c r="AL112" s="780"/>
      <c r="AM112" s="780"/>
      <c r="AN112" s="780"/>
      <c r="AO112" s="781"/>
      <c r="AP112" s="824">
        <v>0</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5033123</v>
      </c>
      <c r="BR112" s="817"/>
      <c r="BS112" s="817"/>
      <c r="BT112" s="817"/>
      <c r="BU112" s="817"/>
      <c r="BV112" s="817">
        <v>4625012</v>
      </c>
      <c r="BW112" s="817"/>
      <c r="BX112" s="817"/>
      <c r="BY112" s="817"/>
      <c r="BZ112" s="817"/>
      <c r="CA112" s="817">
        <v>4389223</v>
      </c>
      <c r="CB112" s="817"/>
      <c r="CC112" s="817"/>
      <c r="CD112" s="817"/>
      <c r="CE112" s="817"/>
      <c r="CF112" s="875">
        <v>48.4</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548920</v>
      </c>
      <c r="AB113" s="919"/>
      <c r="AC113" s="919"/>
      <c r="AD113" s="919"/>
      <c r="AE113" s="920"/>
      <c r="AF113" s="921">
        <v>543646</v>
      </c>
      <c r="AG113" s="919"/>
      <c r="AH113" s="919"/>
      <c r="AI113" s="919"/>
      <c r="AJ113" s="920"/>
      <c r="AK113" s="921">
        <v>569695</v>
      </c>
      <c r="AL113" s="919"/>
      <c r="AM113" s="919"/>
      <c r="AN113" s="919"/>
      <c r="AO113" s="920"/>
      <c r="AP113" s="922">
        <v>6.3</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v>249075</v>
      </c>
      <c r="BR113" s="817"/>
      <c r="BS113" s="817"/>
      <c r="BT113" s="817"/>
      <c r="BU113" s="817"/>
      <c r="BV113" s="817">
        <v>239815</v>
      </c>
      <c r="BW113" s="817"/>
      <c r="BX113" s="817"/>
      <c r="BY113" s="817"/>
      <c r="BZ113" s="817"/>
      <c r="CA113" s="817">
        <v>230904</v>
      </c>
      <c r="CB113" s="817"/>
      <c r="CC113" s="817"/>
      <c r="CD113" s="817"/>
      <c r="CE113" s="817"/>
      <c r="CF113" s="875">
        <v>2.5</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67614</v>
      </c>
      <c r="AB114" s="780"/>
      <c r="AC114" s="780"/>
      <c r="AD114" s="780"/>
      <c r="AE114" s="781"/>
      <c r="AF114" s="782">
        <v>48762</v>
      </c>
      <c r="AG114" s="780"/>
      <c r="AH114" s="780"/>
      <c r="AI114" s="780"/>
      <c r="AJ114" s="781"/>
      <c r="AK114" s="782">
        <v>53310</v>
      </c>
      <c r="AL114" s="780"/>
      <c r="AM114" s="780"/>
      <c r="AN114" s="780"/>
      <c r="AO114" s="781"/>
      <c r="AP114" s="824">
        <v>0.6</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3559971</v>
      </c>
      <c r="BR114" s="817"/>
      <c r="BS114" s="817"/>
      <c r="BT114" s="817"/>
      <c r="BU114" s="817"/>
      <c r="BV114" s="817">
        <v>3439244</v>
      </c>
      <c r="BW114" s="817"/>
      <c r="BX114" s="817"/>
      <c r="BY114" s="817"/>
      <c r="BZ114" s="817"/>
      <c r="CA114" s="817">
        <v>3309583</v>
      </c>
      <c r="CB114" s="817"/>
      <c r="CC114" s="817"/>
      <c r="CD114" s="817"/>
      <c r="CE114" s="817"/>
      <c r="CF114" s="875">
        <v>36.5</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v>382998</v>
      </c>
      <c r="CB115" s="817"/>
      <c r="CC115" s="817"/>
      <c r="CD115" s="817"/>
      <c r="CE115" s="817"/>
      <c r="CF115" s="875">
        <v>4.2</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3264022</v>
      </c>
      <c r="AB117" s="903"/>
      <c r="AC117" s="903"/>
      <c r="AD117" s="903"/>
      <c r="AE117" s="904"/>
      <c r="AF117" s="905">
        <v>3087883</v>
      </c>
      <c r="AG117" s="903"/>
      <c r="AH117" s="903"/>
      <c r="AI117" s="903"/>
      <c r="AJ117" s="904"/>
      <c r="AK117" s="905">
        <v>3072681</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295</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445</v>
      </c>
      <c r="BP119" s="878"/>
      <c r="BQ119" s="879">
        <v>32264673</v>
      </c>
      <c r="BR119" s="845"/>
      <c r="BS119" s="845"/>
      <c r="BT119" s="845"/>
      <c r="BU119" s="845"/>
      <c r="BV119" s="845">
        <v>31243530</v>
      </c>
      <c r="BW119" s="845"/>
      <c r="BX119" s="845"/>
      <c r="BY119" s="845"/>
      <c r="BZ119" s="845"/>
      <c r="CA119" s="845">
        <v>31716547</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4041714</v>
      </c>
      <c r="BR120" s="842"/>
      <c r="BS120" s="842"/>
      <c r="BT120" s="842"/>
      <c r="BU120" s="842"/>
      <c r="BV120" s="842">
        <v>4292860</v>
      </c>
      <c r="BW120" s="842"/>
      <c r="BX120" s="842"/>
      <c r="BY120" s="842"/>
      <c r="BZ120" s="842"/>
      <c r="CA120" s="842">
        <v>4327263</v>
      </c>
      <c r="CB120" s="842"/>
      <c r="CC120" s="842"/>
      <c r="CD120" s="842"/>
      <c r="CE120" s="842"/>
      <c r="CF120" s="866">
        <v>47.7</v>
      </c>
      <c r="CG120" s="867"/>
      <c r="CH120" s="867"/>
      <c r="CI120" s="867"/>
      <c r="CJ120" s="867"/>
      <c r="CK120" s="868" t="s">
        <v>449</v>
      </c>
      <c r="CL120" s="852"/>
      <c r="CM120" s="852"/>
      <c r="CN120" s="852"/>
      <c r="CO120" s="853"/>
      <c r="CP120" s="872" t="s">
        <v>398</v>
      </c>
      <c r="CQ120" s="873"/>
      <c r="CR120" s="873"/>
      <c r="CS120" s="873"/>
      <c r="CT120" s="873"/>
      <c r="CU120" s="873"/>
      <c r="CV120" s="873"/>
      <c r="CW120" s="873"/>
      <c r="CX120" s="873"/>
      <c r="CY120" s="873"/>
      <c r="CZ120" s="873"/>
      <c r="DA120" s="873"/>
      <c r="DB120" s="873"/>
      <c r="DC120" s="873"/>
      <c r="DD120" s="873"/>
      <c r="DE120" s="873"/>
      <c r="DF120" s="874"/>
      <c r="DG120" s="861">
        <v>2295861</v>
      </c>
      <c r="DH120" s="842"/>
      <c r="DI120" s="842"/>
      <c r="DJ120" s="842"/>
      <c r="DK120" s="842"/>
      <c r="DL120" s="842">
        <v>2022210</v>
      </c>
      <c r="DM120" s="842"/>
      <c r="DN120" s="842"/>
      <c r="DO120" s="842"/>
      <c r="DP120" s="842"/>
      <c r="DQ120" s="842">
        <v>1868307</v>
      </c>
      <c r="DR120" s="842"/>
      <c r="DS120" s="842"/>
      <c r="DT120" s="842"/>
      <c r="DU120" s="842"/>
      <c r="DV120" s="843">
        <v>20.6</v>
      </c>
      <c r="DW120" s="843"/>
      <c r="DX120" s="843"/>
      <c r="DY120" s="843"/>
      <c r="DZ120" s="844"/>
    </row>
    <row r="121" spans="1:130" s="230" customFormat="1" ht="26.25" customHeight="1">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63881</v>
      </c>
      <c r="BR121" s="817"/>
      <c r="BS121" s="817"/>
      <c r="BT121" s="817"/>
      <c r="BU121" s="817"/>
      <c r="BV121" s="817">
        <v>44392</v>
      </c>
      <c r="BW121" s="817"/>
      <c r="BX121" s="817"/>
      <c r="BY121" s="817"/>
      <c r="BZ121" s="817"/>
      <c r="CA121" s="817">
        <v>34050</v>
      </c>
      <c r="CB121" s="817"/>
      <c r="CC121" s="817"/>
      <c r="CD121" s="817"/>
      <c r="CE121" s="817"/>
      <c r="CF121" s="875">
        <v>0.4</v>
      </c>
      <c r="CG121" s="876"/>
      <c r="CH121" s="876"/>
      <c r="CI121" s="876"/>
      <c r="CJ121" s="876"/>
      <c r="CK121" s="869"/>
      <c r="CL121" s="855"/>
      <c r="CM121" s="855"/>
      <c r="CN121" s="855"/>
      <c r="CO121" s="856"/>
      <c r="CP121" s="835" t="s">
        <v>397</v>
      </c>
      <c r="CQ121" s="836"/>
      <c r="CR121" s="836"/>
      <c r="CS121" s="836"/>
      <c r="CT121" s="836"/>
      <c r="CU121" s="836"/>
      <c r="CV121" s="836"/>
      <c r="CW121" s="836"/>
      <c r="CX121" s="836"/>
      <c r="CY121" s="836"/>
      <c r="CZ121" s="836"/>
      <c r="DA121" s="836"/>
      <c r="DB121" s="836"/>
      <c r="DC121" s="836"/>
      <c r="DD121" s="836"/>
      <c r="DE121" s="836"/>
      <c r="DF121" s="837"/>
      <c r="DG121" s="816">
        <v>1365405</v>
      </c>
      <c r="DH121" s="817"/>
      <c r="DI121" s="817"/>
      <c r="DJ121" s="817"/>
      <c r="DK121" s="817"/>
      <c r="DL121" s="817">
        <v>1342058</v>
      </c>
      <c r="DM121" s="817"/>
      <c r="DN121" s="817"/>
      <c r="DO121" s="817"/>
      <c r="DP121" s="817"/>
      <c r="DQ121" s="817">
        <v>1386059</v>
      </c>
      <c r="DR121" s="817"/>
      <c r="DS121" s="817"/>
      <c r="DT121" s="817"/>
      <c r="DU121" s="817"/>
      <c r="DV121" s="794">
        <v>15.3</v>
      </c>
      <c r="DW121" s="794"/>
      <c r="DX121" s="794"/>
      <c r="DY121" s="794"/>
      <c r="DZ121" s="795"/>
    </row>
    <row r="122" spans="1:130" s="230" customFormat="1" ht="26.25" customHeight="1">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20018804</v>
      </c>
      <c r="BR122" s="845"/>
      <c r="BS122" s="845"/>
      <c r="BT122" s="845"/>
      <c r="BU122" s="845"/>
      <c r="BV122" s="845">
        <v>19325481</v>
      </c>
      <c r="BW122" s="845"/>
      <c r="BX122" s="845"/>
      <c r="BY122" s="845"/>
      <c r="BZ122" s="845"/>
      <c r="CA122" s="845">
        <v>20106369</v>
      </c>
      <c r="CB122" s="845"/>
      <c r="CC122" s="845"/>
      <c r="CD122" s="845"/>
      <c r="CE122" s="845"/>
      <c r="CF122" s="846">
        <v>221.7</v>
      </c>
      <c r="CG122" s="847"/>
      <c r="CH122" s="847"/>
      <c r="CI122" s="847"/>
      <c r="CJ122" s="847"/>
      <c r="CK122" s="869"/>
      <c r="CL122" s="855"/>
      <c r="CM122" s="855"/>
      <c r="CN122" s="855"/>
      <c r="CO122" s="856"/>
      <c r="CP122" s="835" t="s">
        <v>396</v>
      </c>
      <c r="CQ122" s="836"/>
      <c r="CR122" s="836"/>
      <c r="CS122" s="836"/>
      <c r="CT122" s="836"/>
      <c r="CU122" s="836"/>
      <c r="CV122" s="836"/>
      <c r="CW122" s="836"/>
      <c r="CX122" s="836"/>
      <c r="CY122" s="836"/>
      <c r="CZ122" s="836"/>
      <c r="DA122" s="836"/>
      <c r="DB122" s="836"/>
      <c r="DC122" s="836"/>
      <c r="DD122" s="836"/>
      <c r="DE122" s="836"/>
      <c r="DF122" s="837"/>
      <c r="DG122" s="816">
        <v>1371191</v>
      </c>
      <c r="DH122" s="817"/>
      <c r="DI122" s="817"/>
      <c r="DJ122" s="817"/>
      <c r="DK122" s="817"/>
      <c r="DL122" s="817">
        <v>1259512</v>
      </c>
      <c r="DM122" s="817"/>
      <c r="DN122" s="817"/>
      <c r="DO122" s="817"/>
      <c r="DP122" s="817"/>
      <c r="DQ122" s="817">
        <v>1132226</v>
      </c>
      <c r="DR122" s="817"/>
      <c r="DS122" s="817"/>
      <c r="DT122" s="817"/>
      <c r="DU122" s="817"/>
      <c r="DV122" s="794">
        <v>12.5</v>
      </c>
      <c r="DW122" s="794"/>
      <c r="DX122" s="794"/>
      <c r="DY122" s="794"/>
      <c r="DZ122" s="795"/>
    </row>
    <row r="123" spans="1:130" s="230" customFormat="1" ht="26.25" customHeight="1">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453</v>
      </c>
      <c r="BP123" s="878"/>
      <c r="BQ123" s="832">
        <v>24124399</v>
      </c>
      <c r="BR123" s="833"/>
      <c r="BS123" s="833"/>
      <c r="BT123" s="833"/>
      <c r="BU123" s="833"/>
      <c r="BV123" s="833">
        <v>23662733</v>
      </c>
      <c r="BW123" s="833"/>
      <c r="BX123" s="833"/>
      <c r="BY123" s="833"/>
      <c r="BZ123" s="833"/>
      <c r="CA123" s="833">
        <v>24467682</v>
      </c>
      <c r="CB123" s="833"/>
      <c r="CC123" s="833"/>
      <c r="CD123" s="833"/>
      <c r="CE123" s="833"/>
      <c r="CF123" s="748"/>
      <c r="CG123" s="749"/>
      <c r="CH123" s="749"/>
      <c r="CI123" s="749"/>
      <c r="CJ123" s="834"/>
      <c r="CK123" s="869"/>
      <c r="CL123" s="855"/>
      <c r="CM123" s="855"/>
      <c r="CN123" s="855"/>
      <c r="CO123" s="856"/>
      <c r="CP123" s="835" t="s">
        <v>143</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v>837</v>
      </c>
      <c r="DM123" s="780"/>
      <c r="DN123" s="780"/>
      <c r="DO123" s="780"/>
      <c r="DP123" s="781"/>
      <c r="DQ123" s="782">
        <v>2452</v>
      </c>
      <c r="DR123" s="780"/>
      <c r="DS123" s="780"/>
      <c r="DT123" s="780"/>
      <c r="DU123" s="781"/>
      <c r="DV123" s="824">
        <v>0</v>
      </c>
      <c r="DW123" s="825"/>
      <c r="DX123" s="825"/>
      <c r="DY123" s="825"/>
      <c r="DZ123" s="826"/>
    </row>
    <row r="124" spans="1:130" s="230" customFormat="1" ht="26.25" customHeight="1" thickBot="1">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86.1</v>
      </c>
      <c r="BR124" s="831"/>
      <c r="BS124" s="831"/>
      <c r="BT124" s="831"/>
      <c r="BU124" s="831"/>
      <c r="BV124" s="831">
        <v>84.2</v>
      </c>
      <c r="BW124" s="831"/>
      <c r="BX124" s="831"/>
      <c r="BY124" s="831"/>
      <c r="BZ124" s="831"/>
      <c r="CA124" s="831">
        <v>79.900000000000006</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v>666</v>
      </c>
      <c r="DH124" s="764"/>
      <c r="DI124" s="764"/>
      <c r="DJ124" s="764"/>
      <c r="DK124" s="765"/>
      <c r="DL124" s="766">
        <v>395</v>
      </c>
      <c r="DM124" s="764"/>
      <c r="DN124" s="764"/>
      <c r="DO124" s="764"/>
      <c r="DP124" s="765"/>
      <c r="DQ124" s="766">
        <v>179</v>
      </c>
      <c r="DR124" s="764"/>
      <c r="DS124" s="764"/>
      <c r="DT124" s="764"/>
      <c r="DU124" s="765"/>
      <c r="DV124" s="848">
        <v>0</v>
      </c>
      <c r="DW124" s="849"/>
      <c r="DX124" s="849"/>
      <c r="DY124" s="849"/>
      <c r="DZ124" s="850"/>
    </row>
    <row r="125" spans="1:130" s="230" customFormat="1" ht="26.25" customHeight="1">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v>382998</v>
      </c>
      <c r="DR126" s="817"/>
      <c r="DS126" s="817"/>
      <c r="DT126" s="817"/>
      <c r="DU126" s="817"/>
      <c r="DV126" s="794">
        <v>4.2</v>
      </c>
      <c r="DW126" s="794"/>
      <c r="DX126" s="794"/>
      <c r="DY126" s="794"/>
      <c r="DZ126" s="795"/>
    </row>
    <row r="127" spans="1:130" s="230" customFormat="1" ht="26.25" customHeight="1">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71433</v>
      </c>
      <c r="AB128" s="801"/>
      <c r="AC128" s="801"/>
      <c r="AD128" s="801"/>
      <c r="AE128" s="802"/>
      <c r="AF128" s="803">
        <v>29680</v>
      </c>
      <c r="AG128" s="801"/>
      <c r="AH128" s="801"/>
      <c r="AI128" s="801"/>
      <c r="AJ128" s="802"/>
      <c r="AK128" s="803">
        <v>25883</v>
      </c>
      <c r="AL128" s="801"/>
      <c r="AM128" s="801"/>
      <c r="AN128" s="801"/>
      <c r="AO128" s="802"/>
      <c r="AP128" s="804"/>
      <c r="AQ128" s="805"/>
      <c r="AR128" s="805"/>
      <c r="AS128" s="805"/>
      <c r="AT128" s="806"/>
      <c r="AU128" s="232"/>
      <c r="AV128" s="232"/>
      <c r="AW128" s="232"/>
      <c r="AX128" s="807" t="s">
        <v>467</v>
      </c>
      <c r="AY128" s="808"/>
      <c r="AZ128" s="808"/>
      <c r="BA128" s="808"/>
      <c r="BB128" s="808"/>
      <c r="BC128" s="808"/>
      <c r="BD128" s="808"/>
      <c r="BE128" s="809"/>
      <c r="BF128" s="786" t="s">
        <v>122</v>
      </c>
      <c r="BG128" s="787"/>
      <c r="BH128" s="787"/>
      <c r="BI128" s="787"/>
      <c r="BJ128" s="787"/>
      <c r="BK128" s="787"/>
      <c r="BL128" s="810"/>
      <c r="BM128" s="786">
        <v>13.17</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11585825</v>
      </c>
      <c r="AB129" s="780"/>
      <c r="AC129" s="780"/>
      <c r="AD129" s="780"/>
      <c r="AE129" s="781"/>
      <c r="AF129" s="782">
        <v>11085459</v>
      </c>
      <c r="AG129" s="780"/>
      <c r="AH129" s="780"/>
      <c r="AI129" s="780"/>
      <c r="AJ129" s="781"/>
      <c r="AK129" s="782">
        <v>11116563</v>
      </c>
      <c r="AL129" s="780"/>
      <c r="AM129" s="780"/>
      <c r="AN129" s="780"/>
      <c r="AO129" s="781"/>
      <c r="AP129" s="783"/>
      <c r="AQ129" s="784"/>
      <c r="AR129" s="784"/>
      <c r="AS129" s="784"/>
      <c r="AT129" s="785"/>
      <c r="AU129" s="233"/>
      <c r="AV129" s="233"/>
      <c r="AW129" s="233"/>
      <c r="AX129" s="751" t="s">
        <v>470</v>
      </c>
      <c r="AY129" s="752"/>
      <c r="AZ129" s="752"/>
      <c r="BA129" s="752"/>
      <c r="BB129" s="752"/>
      <c r="BC129" s="752"/>
      <c r="BD129" s="752"/>
      <c r="BE129" s="753"/>
      <c r="BF129" s="770" t="s">
        <v>122</v>
      </c>
      <c r="BG129" s="771"/>
      <c r="BH129" s="771"/>
      <c r="BI129" s="771"/>
      <c r="BJ129" s="771"/>
      <c r="BK129" s="771"/>
      <c r="BL129" s="772"/>
      <c r="BM129" s="770">
        <v>18.170000000000002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2133648</v>
      </c>
      <c r="AB130" s="780"/>
      <c r="AC130" s="780"/>
      <c r="AD130" s="780"/>
      <c r="AE130" s="781"/>
      <c r="AF130" s="782">
        <v>2086583</v>
      </c>
      <c r="AG130" s="780"/>
      <c r="AH130" s="780"/>
      <c r="AI130" s="780"/>
      <c r="AJ130" s="781"/>
      <c r="AK130" s="782">
        <v>2046552</v>
      </c>
      <c r="AL130" s="780"/>
      <c r="AM130" s="780"/>
      <c r="AN130" s="780"/>
      <c r="AO130" s="781"/>
      <c r="AP130" s="783"/>
      <c r="AQ130" s="784"/>
      <c r="AR130" s="784"/>
      <c r="AS130" s="784"/>
      <c r="AT130" s="785"/>
      <c r="AU130" s="233"/>
      <c r="AV130" s="233"/>
      <c r="AW130" s="233"/>
      <c r="AX130" s="751" t="s">
        <v>473</v>
      </c>
      <c r="AY130" s="752"/>
      <c r="AZ130" s="752"/>
      <c r="BA130" s="752"/>
      <c r="BB130" s="752"/>
      <c r="BC130" s="752"/>
      <c r="BD130" s="752"/>
      <c r="BE130" s="753"/>
      <c r="BF130" s="754">
        <v>11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9452177</v>
      </c>
      <c r="AB131" s="764"/>
      <c r="AC131" s="764"/>
      <c r="AD131" s="764"/>
      <c r="AE131" s="765"/>
      <c r="AF131" s="766">
        <v>8998876</v>
      </c>
      <c r="AG131" s="764"/>
      <c r="AH131" s="764"/>
      <c r="AI131" s="764"/>
      <c r="AJ131" s="765"/>
      <c r="AK131" s="766">
        <v>9070011</v>
      </c>
      <c r="AL131" s="764"/>
      <c r="AM131" s="764"/>
      <c r="AN131" s="764"/>
      <c r="AO131" s="765"/>
      <c r="AP131" s="767"/>
      <c r="AQ131" s="768"/>
      <c r="AR131" s="768"/>
      <c r="AS131" s="768"/>
      <c r="AT131" s="769"/>
      <c r="AU131" s="233"/>
      <c r="AV131" s="233"/>
      <c r="AW131" s="233"/>
      <c r="AX131" s="729" t="s">
        <v>475</v>
      </c>
      <c r="AY131" s="730"/>
      <c r="AZ131" s="730"/>
      <c r="BA131" s="730"/>
      <c r="BB131" s="730"/>
      <c r="BC131" s="730"/>
      <c r="BD131" s="730"/>
      <c r="BE131" s="731"/>
      <c r="BF131" s="732">
        <v>79.900000000000006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11.203144</v>
      </c>
      <c r="AB132" s="745"/>
      <c r="AC132" s="745"/>
      <c r="AD132" s="745"/>
      <c r="AE132" s="746"/>
      <c r="AF132" s="747">
        <v>10.797126220000001</v>
      </c>
      <c r="AG132" s="745"/>
      <c r="AH132" s="745"/>
      <c r="AI132" s="745"/>
      <c r="AJ132" s="746"/>
      <c r="AK132" s="747">
        <v>11.02805719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12.7</v>
      </c>
      <c r="AB133" s="724"/>
      <c r="AC133" s="724"/>
      <c r="AD133" s="724"/>
      <c r="AE133" s="725"/>
      <c r="AF133" s="723">
        <v>11</v>
      </c>
      <c r="AG133" s="724"/>
      <c r="AH133" s="724"/>
      <c r="AI133" s="724"/>
      <c r="AJ133" s="725"/>
      <c r="AK133" s="723">
        <v>11</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9xgQ2sv7QZaFBkfzpFKzyBxI8YlD/N5wx6ARFrEoX3fKGKIP/nc0c6KsK2q/b/EHbhTD/xH9eirI6MwtokEeA==" saltValue="dl7D52cGWonZevExtozZK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tabSelected="1" view="pageBreakPreview" topLeftCell="BJ52" zoomScaleNormal="85" zoomScaleSheetLayoutView="100" workbookViewId="0">
      <selection activeCell="CV71" sqref="CV71"/>
    </sheetView>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479</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QrMENoDLC83aoxCQSrFYbp6dCaRp1QdZyVvs3pw0ibLyKWC74PYdiOJ+fjopS7ohigAKB41vxR0j+r08Yn4ExA==" saltValue="wam0+691OmGInb8Cf1FXZ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7QBfLQIq39sHKkuLmrBZzznJagOkiMxwBHBqKYIFn5zxOgmWBt0fc4PGbTfsl8cGi0uWoteH7otDdP0jBDSk5w==" saltValue="WrgrQ37ZY5UNVvEox+p1a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O14" sqref="AO14"/>
    </sheetView>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482</v>
      </c>
      <c r="AP7" s="272"/>
      <c r="AQ7" s="273" t="s">
        <v>483</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484</v>
      </c>
      <c r="AQ8" s="279" t="s">
        <v>485</v>
      </c>
      <c r="AR8" s="280" t="s">
        <v>486</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487</v>
      </c>
      <c r="AL9" s="1131"/>
      <c r="AM9" s="1131"/>
      <c r="AN9" s="1132"/>
      <c r="AO9" s="281">
        <v>3499342</v>
      </c>
      <c r="AP9" s="281">
        <v>127965</v>
      </c>
      <c r="AQ9" s="282">
        <v>107616</v>
      </c>
      <c r="AR9" s="283">
        <v>18.899999999999999</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488</v>
      </c>
      <c r="AL10" s="1131"/>
      <c r="AM10" s="1131"/>
      <c r="AN10" s="1132"/>
      <c r="AO10" s="284">
        <v>810946</v>
      </c>
      <c r="AP10" s="284">
        <v>29655</v>
      </c>
      <c r="AQ10" s="285">
        <v>10095</v>
      </c>
      <c r="AR10" s="286">
        <v>193.8</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489</v>
      </c>
      <c r="AL11" s="1131"/>
      <c r="AM11" s="1131"/>
      <c r="AN11" s="1132"/>
      <c r="AO11" s="284" t="s">
        <v>490</v>
      </c>
      <c r="AP11" s="284" t="s">
        <v>490</v>
      </c>
      <c r="AQ11" s="285">
        <v>1704</v>
      </c>
      <c r="AR11" s="286" t="s">
        <v>490</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491</v>
      </c>
      <c r="AL12" s="1131"/>
      <c r="AM12" s="1131"/>
      <c r="AN12" s="1132"/>
      <c r="AO12" s="284" t="s">
        <v>490</v>
      </c>
      <c r="AP12" s="284" t="s">
        <v>490</v>
      </c>
      <c r="AQ12" s="285">
        <v>7</v>
      </c>
      <c r="AR12" s="286" t="s">
        <v>490</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492</v>
      </c>
      <c r="AL13" s="1131"/>
      <c r="AM13" s="1131"/>
      <c r="AN13" s="1132"/>
      <c r="AO13" s="284">
        <v>108685</v>
      </c>
      <c r="AP13" s="284">
        <v>3974</v>
      </c>
      <c r="AQ13" s="285">
        <v>4110</v>
      </c>
      <c r="AR13" s="286">
        <v>-3.3</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493</v>
      </c>
      <c r="AL14" s="1131"/>
      <c r="AM14" s="1131"/>
      <c r="AN14" s="1132"/>
      <c r="AO14" s="284">
        <v>79634</v>
      </c>
      <c r="AP14" s="284">
        <v>2912</v>
      </c>
      <c r="AQ14" s="285">
        <v>2451</v>
      </c>
      <c r="AR14" s="286">
        <v>18.8</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494</v>
      </c>
      <c r="AL15" s="1134"/>
      <c r="AM15" s="1134"/>
      <c r="AN15" s="1135"/>
      <c r="AO15" s="284">
        <v>-303066</v>
      </c>
      <c r="AP15" s="284">
        <v>-11083</v>
      </c>
      <c r="AQ15" s="285">
        <v>-6399</v>
      </c>
      <c r="AR15" s="286">
        <v>73.2</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4195541</v>
      </c>
      <c r="AP16" s="284">
        <v>153424</v>
      </c>
      <c r="AQ16" s="285">
        <v>119584</v>
      </c>
      <c r="AR16" s="286">
        <v>28.3</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499</v>
      </c>
      <c r="AL21" s="1137"/>
      <c r="AM21" s="1137"/>
      <c r="AN21" s="1138"/>
      <c r="AO21" s="297">
        <v>12.43</v>
      </c>
      <c r="AP21" s="298">
        <v>10.86</v>
      </c>
      <c r="AQ21" s="299">
        <v>1.57</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500</v>
      </c>
      <c r="AL22" s="1137"/>
      <c r="AM22" s="1137"/>
      <c r="AN22" s="1138"/>
      <c r="AO22" s="302">
        <v>99.1</v>
      </c>
      <c r="AP22" s="303">
        <v>97.3</v>
      </c>
      <c r="AQ22" s="304">
        <v>1.8</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c r="A27" s="309"/>
      <c r="AO27" s="262"/>
      <c r="AP27" s="262"/>
      <c r="AQ27" s="262"/>
      <c r="AR27" s="262"/>
      <c r="AS27" s="262"/>
      <c r="AT27" s="262"/>
    </row>
    <row r="28" spans="1:46" ht="17.2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482</v>
      </c>
      <c r="AP30" s="272"/>
      <c r="AQ30" s="273" t="s">
        <v>483</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484</v>
      </c>
      <c r="AQ31" s="279" t="s">
        <v>485</v>
      </c>
      <c r="AR31" s="280" t="s">
        <v>486</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504</v>
      </c>
      <c r="AL32" s="1121"/>
      <c r="AM32" s="1121"/>
      <c r="AN32" s="1122"/>
      <c r="AO32" s="312">
        <v>2448733</v>
      </c>
      <c r="AP32" s="312">
        <v>89546</v>
      </c>
      <c r="AQ32" s="313">
        <v>75090</v>
      </c>
      <c r="AR32" s="314">
        <v>19.3</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505</v>
      </c>
      <c r="AL33" s="1121"/>
      <c r="AM33" s="1121"/>
      <c r="AN33" s="1122"/>
      <c r="AO33" s="312" t="s">
        <v>490</v>
      </c>
      <c r="AP33" s="312" t="s">
        <v>490</v>
      </c>
      <c r="AQ33" s="313" t="s">
        <v>490</v>
      </c>
      <c r="AR33" s="314" t="s">
        <v>490</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506</v>
      </c>
      <c r="AL34" s="1121"/>
      <c r="AM34" s="1121"/>
      <c r="AN34" s="1122"/>
      <c r="AO34" s="312">
        <v>943</v>
      </c>
      <c r="AP34" s="312">
        <v>34</v>
      </c>
      <c r="AQ34" s="313">
        <v>1</v>
      </c>
      <c r="AR34" s="314">
        <v>3300</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507</v>
      </c>
      <c r="AL35" s="1121"/>
      <c r="AM35" s="1121"/>
      <c r="AN35" s="1122"/>
      <c r="AO35" s="312">
        <v>569695</v>
      </c>
      <c r="AP35" s="312">
        <v>20833</v>
      </c>
      <c r="AQ35" s="313">
        <v>17211</v>
      </c>
      <c r="AR35" s="314">
        <v>21</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508</v>
      </c>
      <c r="AL36" s="1121"/>
      <c r="AM36" s="1121"/>
      <c r="AN36" s="1122"/>
      <c r="AO36" s="312">
        <v>53310</v>
      </c>
      <c r="AP36" s="312">
        <v>1949</v>
      </c>
      <c r="AQ36" s="313">
        <v>2478</v>
      </c>
      <c r="AR36" s="314">
        <v>-21.3</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509</v>
      </c>
      <c r="AL37" s="1121"/>
      <c r="AM37" s="1121"/>
      <c r="AN37" s="1122"/>
      <c r="AO37" s="312" t="s">
        <v>490</v>
      </c>
      <c r="AP37" s="312" t="s">
        <v>490</v>
      </c>
      <c r="AQ37" s="313">
        <v>654</v>
      </c>
      <c r="AR37" s="314" t="s">
        <v>490</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510</v>
      </c>
      <c r="AL38" s="1124"/>
      <c r="AM38" s="1124"/>
      <c r="AN38" s="1125"/>
      <c r="AO38" s="315" t="s">
        <v>490</v>
      </c>
      <c r="AP38" s="315" t="s">
        <v>490</v>
      </c>
      <c r="AQ38" s="316">
        <v>4</v>
      </c>
      <c r="AR38" s="304" t="s">
        <v>490</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511</v>
      </c>
      <c r="AL39" s="1124"/>
      <c r="AM39" s="1124"/>
      <c r="AN39" s="1125"/>
      <c r="AO39" s="312">
        <v>-25883</v>
      </c>
      <c r="AP39" s="312">
        <v>-947</v>
      </c>
      <c r="AQ39" s="313">
        <v>-3502</v>
      </c>
      <c r="AR39" s="314">
        <v>-73</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512</v>
      </c>
      <c r="AL40" s="1121"/>
      <c r="AM40" s="1121"/>
      <c r="AN40" s="1122"/>
      <c r="AO40" s="312">
        <v>-2046552</v>
      </c>
      <c r="AP40" s="312">
        <v>-74839</v>
      </c>
      <c r="AQ40" s="313">
        <v>-63750</v>
      </c>
      <c r="AR40" s="314">
        <v>17.399999999999999</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1000246</v>
      </c>
      <c r="AP41" s="312">
        <v>36577</v>
      </c>
      <c r="AQ41" s="313">
        <v>28185</v>
      </c>
      <c r="AR41" s="314">
        <v>29.8</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482</v>
      </c>
      <c r="AN49" s="1115" t="s">
        <v>515</v>
      </c>
      <c r="AO49" s="1116"/>
      <c r="AP49" s="1116"/>
      <c r="AQ49" s="1116"/>
      <c r="AR49" s="1117"/>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516</v>
      </c>
      <c r="AO50" s="329" t="s">
        <v>517</v>
      </c>
      <c r="AP50" s="330" t="s">
        <v>518</v>
      </c>
      <c r="AQ50" s="331" t="s">
        <v>519</v>
      </c>
      <c r="AR50" s="332" t="s">
        <v>520</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1678018</v>
      </c>
      <c r="AN51" s="334">
        <v>56429</v>
      </c>
      <c r="AO51" s="335">
        <v>51.2</v>
      </c>
      <c r="AP51" s="336">
        <v>94081</v>
      </c>
      <c r="AQ51" s="337">
        <v>10.5</v>
      </c>
      <c r="AR51" s="338">
        <v>40.700000000000003</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1014976</v>
      </c>
      <c r="AN52" s="342">
        <v>34132</v>
      </c>
      <c r="AO52" s="343">
        <v>28.3</v>
      </c>
      <c r="AP52" s="344">
        <v>48949</v>
      </c>
      <c r="AQ52" s="345">
        <v>11.5</v>
      </c>
      <c r="AR52" s="346">
        <v>16.8</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2318634</v>
      </c>
      <c r="AN53" s="334">
        <v>79343</v>
      </c>
      <c r="AO53" s="335">
        <v>40.6</v>
      </c>
      <c r="AP53" s="336">
        <v>92632</v>
      </c>
      <c r="AQ53" s="337">
        <v>-1.5</v>
      </c>
      <c r="AR53" s="338">
        <v>42.1</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1743112</v>
      </c>
      <c r="AN54" s="342">
        <v>59649</v>
      </c>
      <c r="AO54" s="343">
        <v>74.8</v>
      </c>
      <c r="AP54" s="344">
        <v>47978</v>
      </c>
      <c r="AQ54" s="345">
        <v>-2</v>
      </c>
      <c r="AR54" s="346">
        <v>76.8</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1433244</v>
      </c>
      <c r="AN55" s="334">
        <v>50131</v>
      </c>
      <c r="AO55" s="335">
        <v>-36.799999999999997</v>
      </c>
      <c r="AP55" s="336">
        <v>96469</v>
      </c>
      <c r="AQ55" s="337">
        <v>4.0999999999999996</v>
      </c>
      <c r="AR55" s="338">
        <v>-40.9</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974093</v>
      </c>
      <c r="AN56" s="342">
        <v>34071</v>
      </c>
      <c r="AO56" s="343">
        <v>-42.9</v>
      </c>
      <c r="AP56" s="344">
        <v>49775</v>
      </c>
      <c r="AQ56" s="345">
        <v>3.7</v>
      </c>
      <c r="AR56" s="346">
        <v>-46.6</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1716976</v>
      </c>
      <c r="AN57" s="334">
        <v>61450</v>
      </c>
      <c r="AO57" s="335">
        <v>22.6</v>
      </c>
      <c r="AP57" s="336">
        <v>85743</v>
      </c>
      <c r="AQ57" s="337">
        <v>-11.1</v>
      </c>
      <c r="AR57" s="338">
        <v>33.700000000000003</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1391638</v>
      </c>
      <c r="AN58" s="342">
        <v>49806</v>
      </c>
      <c r="AO58" s="343">
        <v>46.2</v>
      </c>
      <c r="AP58" s="344">
        <v>45231</v>
      </c>
      <c r="AQ58" s="345">
        <v>-9.1</v>
      </c>
      <c r="AR58" s="346">
        <v>55.3</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2578158</v>
      </c>
      <c r="AN59" s="334">
        <v>94279</v>
      </c>
      <c r="AO59" s="335">
        <v>53.4</v>
      </c>
      <c r="AP59" s="336">
        <v>92509</v>
      </c>
      <c r="AQ59" s="337">
        <v>7.9</v>
      </c>
      <c r="AR59" s="338">
        <v>45.5</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2058312</v>
      </c>
      <c r="AN60" s="342">
        <v>75269</v>
      </c>
      <c r="AO60" s="343">
        <v>51.1</v>
      </c>
      <c r="AP60" s="344">
        <v>52274</v>
      </c>
      <c r="AQ60" s="345">
        <v>15.6</v>
      </c>
      <c r="AR60" s="346">
        <v>35.5</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1945006</v>
      </c>
      <c r="AN61" s="349">
        <v>68326</v>
      </c>
      <c r="AO61" s="350">
        <v>26.2</v>
      </c>
      <c r="AP61" s="351">
        <v>92287</v>
      </c>
      <c r="AQ61" s="352">
        <v>2</v>
      </c>
      <c r="AR61" s="338">
        <v>24.2</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1436426</v>
      </c>
      <c r="AN62" s="342">
        <v>50585</v>
      </c>
      <c r="AO62" s="343">
        <v>31.5</v>
      </c>
      <c r="AP62" s="344">
        <v>48841</v>
      </c>
      <c r="AQ62" s="345">
        <v>3.9</v>
      </c>
      <c r="AR62" s="346">
        <v>27.6</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MgvLGxfds36unC7F0it4BsyAQsTLmT07e/Zgk/mAtKktpFG6n/idF3dJiR1R4ElTKzfIohNTwQRv7nAJO7L81Q==" saltValue="QRa2ikKP8YRs6QX2fgvXi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T103" zoomScaleNormal="100" zoomScaleSheetLayoutView="55" workbookViewId="0">
      <selection activeCell="DS110" sqref="DS110"/>
    </sheetView>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479</v>
      </c>
    </row>
    <row r="120" spans="125:125" ht="13.5" hidden="1" customHeight="1"/>
    <row r="121" spans="125:125" ht="13.5" hidden="1" customHeight="1">
      <c r="DU121" s="259"/>
    </row>
  </sheetData>
  <sheetProtection algorithmName="SHA-512" hashValue="lu0YANZy6ClrrPztFYnFnpa1E5aPwoZUg8kaRVxg4ma1Mf7CLxSrUIz/9ZkVRJNtMRSMM/XJEiBNYx+vuMbkmg==" saltValue="a8nfv4YMUEcYA/LWTeI7i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L116"/>
  <sheetViews>
    <sheetView showGridLines="0" topLeftCell="BI97" zoomScaleNormal="100" zoomScaleSheetLayoutView="55" workbookViewId="0">
      <selection activeCell="BL100" sqref="BL100"/>
    </sheetView>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479</v>
      </c>
    </row>
  </sheetData>
  <sheetProtection algorithmName="SHA-512" hashValue="NTZbaqgwmqbpcRdAoEXEL218KEpbdECth1r5Zy3qPVk046O761cSqhYfjPgKzJJHA4WGTvjWWlbt0fLtHJSgAw==" saltValue="6hoLjLZgD6150Hn32DdMN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election activeCell="M45" sqref="M4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529</v>
      </c>
      <c r="G46" s="8" t="s">
        <v>530</v>
      </c>
      <c r="H46" s="8" t="s">
        <v>531</v>
      </c>
      <c r="I46" s="8" t="s">
        <v>532</v>
      </c>
      <c r="J46" s="9" t="s">
        <v>533</v>
      </c>
    </row>
    <row r="47" spans="2:10" ht="57.75" customHeight="1">
      <c r="B47" s="10"/>
      <c r="C47" s="1139" t="s">
        <v>3</v>
      </c>
      <c r="D47" s="1139"/>
      <c r="E47" s="1140"/>
      <c r="F47" s="11">
        <v>16.29</v>
      </c>
      <c r="G47" s="12">
        <v>15.09</v>
      </c>
      <c r="H47" s="12">
        <v>17.5</v>
      </c>
      <c r="I47" s="12">
        <v>18.34</v>
      </c>
      <c r="J47" s="13">
        <v>18.39</v>
      </c>
    </row>
    <row r="48" spans="2:10" ht="57.75" customHeight="1">
      <c r="B48" s="14"/>
      <c r="C48" s="1141" t="s">
        <v>4</v>
      </c>
      <c r="D48" s="1141"/>
      <c r="E48" s="1142"/>
      <c r="F48" s="15">
        <v>1.64</v>
      </c>
      <c r="G48" s="16">
        <v>1.17</v>
      </c>
      <c r="H48" s="16">
        <v>3.4</v>
      </c>
      <c r="I48" s="16">
        <v>4.2</v>
      </c>
      <c r="J48" s="17">
        <v>3.6</v>
      </c>
    </row>
    <row r="49" spans="2:10" ht="57.75" customHeight="1" thickBot="1">
      <c r="B49" s="18"/>
      <c r="C49" s="1143" t="s">
        <v>5</v>
      </c>
      <c r="D49" s="1143"/>
      <c r="E49" s="1144"/>
      <c r="F49" s="19" t="s">
        <v>534</v>
      </c>
      <c r="G49" s="20" t="s">
        <v>535</v>
      </c>
      <c r="H49" s="20">
        <v>5.26</v>
      </c>
      <c r="I49" s="20">
        <v>0.7</v>
      </c>
      <c r="J49" s="21" t="s">
        <v>536</v>
      </c>
    </row>
    <row r="50" spans="2:10"/>
  </sheetData>
  <sheetProtection algorithmName="SHA-512" hashValue="6iEnXwYHcV+Cmmgi3MgHdTumn1iQUub5WK0bkYSgUe+tBcTjQ/fLWreU4J0VE3xHRrFE7vi5JjrEtuSENCFzag==" saltValue="Rb3hpYeEv9tLLOO5ta+f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2025-03-26T00:21:34Z</cp:lastPrinted>
  <dcterms:created xsi:type="dcterms:W3CDTF">2025-02-19T03:45:49Z</dcterms:created>
  <dcterms:modified xsi:type="dcterms:W3CDTF">2025-03-26T00:21:50Z</dcterms:modified>
  <cp:category/>
</cp:coreProperties>
</file>