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5普通会計決算統計\20 令和5年度財政状況資料集の作成・公表について（依頼）【国3.21締切】\07 HP用データ\"/>
    </mc:Choice>
  </mc:AlternateContent>
  <xr:revisionPtr revIDLastSave="0" documentId="13_ncr:1_{C66E0236-D3D5-4CE2-B367-E8A23432BA6D}"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3" i="12" l="1"/>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W34" i="10" l="1"/>
  <c r="BW35" i="10" s="1"/>
  <c r="BW36" i="10" s="1"/>
  <c r="BW37" i="10" s="1"/>
  <c r="BW38" i="10" s="1"/>
  <c r="BW39" i="10" s="1"/>
  <c r="BW40" i="10" s="1"/>
  <c r="CO34" i="10" l="1"/>
</calcChain>
</file>

<file path=xl/sharedStrings.xml><?xml version="1.0" encoding="utf-8"?>
<sst xmlns="http://schemas.openxmlformats.org/spreadsheetml/2006/main" count="1054" uniqueCount="564">
  <si>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</si>
  <si>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</si>
  <si>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</si>
  <si>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</si>
  <si>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</si>
  <si>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</si>
  <si>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</si>
  <si>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</si>
  <si>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</si>
  <si>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</si>
  <si>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</si>
  <si>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</si>
  <si>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</si>
  <si>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</si>
  <si>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</si>
  <si>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</si>
  <si>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</si>
  <si>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</si>
  <si>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</si>
  <si>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</si>
  <si>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</si>
  <si>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</si>
  <si>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</si>
  <si>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</si>
  <si>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</si>
  <si>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</si>
  <si>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</si>
  <si>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</si>
  <si>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</si>
  <si>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</si>
  <si>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</si>
  <si>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</si>
  <si>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</si>
  <si>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</si>
  <si>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</si>
  <si>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</si>
  <si>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</si>
  <si>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</si>
  <si>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</si>
  <si>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</si>
  <si>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</si>
  <si>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</si>
  <si>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</si>
  <si>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</si>
  <si>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</si>
  <si>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</si>
  <si>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</si>
  <si>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</si>
  <si>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</si>
  <si>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</si>
  <si>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</si>
  <si>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</si>
  <si>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</si>
  <si>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</si>
  <si>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</si>
  <si>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</si>
  <si>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</si>
  <si>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</si>
  <si>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</si>
  <si>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</si>
  <si>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</si>
  <si>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</si>
  <si>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</si>
  <si>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</si>
  <si>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</si>
  <si>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</si>
  <si>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</si>
  <si>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</si>
  <si>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</si>
  <si>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</si>
  <si>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</si>
  <si>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</si>
  <si>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</si>
  <si>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</si>
  <si>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</si>
  <si>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</si>
  <si>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</si>
  <si>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</si>
  <si>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</si>
  <si>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</si>
  <si>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</si>
  <si>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</si>
  <si>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</si>
  <si>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</si>
  <si>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</si>
  <si>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</si>
  <si>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</si>
  <si>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</si>
  <si>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</si>
  <si>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</si>
  <si>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</si>
  <si>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</si>
  <si>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</si>
  <si>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</si>
  <si>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五條市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</si>
  <si>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</si>
  <si>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</si>
  <si>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</si>
  <si>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</si>
  <si>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</si>
  <si>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</si>
  <si>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</si>
  <si>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</si>
  <si>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</si>
  <si>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</si>
  <si>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</si>
  <si>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</si>
  <si>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</si>
  <si>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</si>
  <si>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</si>
  <si>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</si>
  <si>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</si>
  <si>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</si>
  <si>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</si>
  <si>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</si>
  <si>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</si>
  <si>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</si>
  <si>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</si>
  <si>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</si>
  <si>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</si>
  <si>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</si>
  <si>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</si>
  <si>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</si>
  <si>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</si>
  <si>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</si>
  <si>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</si>
  <si>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</si>
  <si>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</si>
  <si>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</si>
  <si>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</si>
  <si>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</si>
  <si>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</si>
  <si>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</si>
  <si>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</si>
  <si>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</si>
  <si>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</si>
  <si>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</si>
  <si>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</si>
  <si>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</si>
  <si>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</si>
  <si>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</si>
  <si>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</si>
  <si>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</si>
  <si>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</si>
  <si>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</si>
  <si>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</si>
  <si>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</si>
  <si>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</si>
  <si>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</si>
  <si>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</si>
  <si>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</si>
  <si>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</si>
  <si>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</si>
  <si>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</si>
  <si>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</si>
  <si>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</si>
  <si>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</si>
  <si>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</si>
  <si>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</si>
  <si>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</si>
  <si>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</si>
  <si>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</si>
  <si>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</si>
  <si>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</si>
  <si>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</si>
  <si>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</si>
  <si>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</si>
  <si>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</si>
  <si>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</si>
  <si>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</si>
  <si>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</si>
  <si>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</si>
  <si>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</si>
  <si>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</si>
  <si>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</si>
  <si>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</si>
  <si>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</si>
  <si>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</si>
  <si>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</si>
  <si>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</si>
  <si>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</si>
  <si>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</si>
  <si>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</si>
  <si>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</si>
  <si>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</si>
  <si>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</si>
  <si>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</si>
  <si>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</si>
  <si>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</si>
  <si>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</si>
  <si>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</si>
  <si>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</si>
  <si>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</si>
  <si>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</si>
  <si>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</si>
  <si>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</si>
  <si>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</si>
  <si>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</si>
  <si>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</si>
  <si>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</si>
  <si>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</si>
  <si>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</si>
  <si>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</si>
  <si>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奈良県五條市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</si>
  <si>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</si>
  <si>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</si>
  <si>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</si>
  <si>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</si>
  <si>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</si>
  <si>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</si>
  <si>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</si>
  <si>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</si>
  <si>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</si>
  <si>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</si>
  <si>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</si>
  <si>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</si>
  <si>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</si>
  <si>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</si>
  <si>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</si>
  <si>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</si>
  <si>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</si>
  <si>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</si>
  <si>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</si>
  <si>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</si>
  <si>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</si>
  <si>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</si>
  <si>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</si>
  <si>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</si>
  <si>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</si>
  <si>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</si>
  <si>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</si>
  <si>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</si>
  <si>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</si>
  <si>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</si>
  <si>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</si>
  <si>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</si>
  <si>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</si>
  <si>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</si>
  <si>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</si>
  <si>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</si>
  <si>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</si>
  <si>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</si>
  <si>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</si>
  <si>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</si>
  <si>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</si>
  <si>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</si>
  <si>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</si>
  <si>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</si>
  <si>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</si>
  <si>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</si>
  <si>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</si>
  <si>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</si>
  <si>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</si>
  <si>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</si>
  <si>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</si>
  <si>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</si>
  <si>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</si>
  <si>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</si>
  <si>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</si>
  <si>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</si>
  <si>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</si>
  <si>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</si>
  <si>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</si>
  <si>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</si>
  <si>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</si>
  <si>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</si>
  <si>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</si>
  <si>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</si>
  <si>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</si>
  <si>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</si>
  <si>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</si>
  <si>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</si>
  <si>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</si>
  <si>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</si>
  <si>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</si>
  <si>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</si>
  <si>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</si>
  <si>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</si>
  <si>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</si>
  <si>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</si>
  <si>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</si>
  <si>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</si>
  <si>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</si>
  <si>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</si>
  <si>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</si>
  <si>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</si>
  <si>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</si>
  <si>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</si>
  <si>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</si>
  <si>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</si>
  <si>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</si>
  <si>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</si>
  <si>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</si>
  <si>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</si>
  <si>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</si>
  <si>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</si>
  <si>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</si>
  <si>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</si>
  <si>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</si>
  <si>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</si>
  <si>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</si>
  <si>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</si>
  <si>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</si>
  <si>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</si>
  <si>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</si>
  <si>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</si>
  <si>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</si>
  <si>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</si>
  <si>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</si>
  <si>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</si>
  <si>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</si>
  <si>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</si>
  <si>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</si>
  <si>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</si>
  <si>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</si>
  <si>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</si>
  <si>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</si>
  <si>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</si>
  <si>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</si>
  <si>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</si>
  <si>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</si>
  <si>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</si>
  <si>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</si>
  <si>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</si>
  <si>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</si>
  <si>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</si>
  <si>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</si>
  <si>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</si>
  <si>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</si>
  <si>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</si>
  <si>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</si>
  <si>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</si>
  <si>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</si>
  <si>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</si>
  <si>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</si>
  <si>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</si>
  <si>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</si>
  <si>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</si>
  <si>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</si>
  <si>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</si>
  <si>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</si>
  <si>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</si>
  <si>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</si>
  <si>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</si>
  <si>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</si>
  <si>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</si>
  <si>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</si>
  <si>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</si>
  <si>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</si>
  <si>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</si>
  <si>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</si>
  <si>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</si>
  <si>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</si>
  <si>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</si>
  <si>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奈良県五條市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</si>
  <si>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</si>
  <si>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</si>
  <si>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</si>
  <si>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</si>
  <si>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</si>
  <si>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</si>
  <si>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</si>
  <si>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</si>
  <si>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</si>
  <si>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</si>
  <si>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</si>
  <si>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</si>
  <si>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</si>
  <si>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</si>
  <si>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</si>
  <si>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</si>
  <si>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</si>
  <si>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</si>
  <si>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</si>
  <si>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</si>
  <si>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大塔診療所特別会計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</si>
  <si>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</si>
  <si>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</si>
  <si>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</si>
  <si>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</si>
  <si>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</si>
  <si>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</si>
  <si>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</si>
  <si>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</si>
  <si>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</si>
  <si>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</si>
  <si>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</si>
  <si>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</si>
  <si>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</si>
  <si>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</si>
  <si>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</si>
  <si>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</si>
  <si>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</si>
  <si>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</si>
  <si>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</si>
  <si>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</si>
  <si>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</si>
  <si>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</si>
  <si>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</si>
  <si>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</si>
  <si>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</si>
  <si>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</si>
  <si>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</si>
  <si>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</si>
  <si>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</si>
  <si>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</si>
  <si>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</si>
  <si>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</si>
  <si>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</si>
  <si>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</si>
  <si>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</si>
  <si>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</si>
  <si>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</si>
  <si>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</si>
  <si>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</si>
  <si>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</si>
  <si>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</si>
  <si>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</si>
  <si>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</si>
  <si>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</si>
  <si>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</si>
  <si>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</si>
  <si>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</si>
  <si>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</si>
  <si>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</si>
  <si>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</si>
  <si>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</si>
  <si>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</si>
  <si>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</si>
  <si>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</si>
  <si>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</si>
  <si>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</si>
  <si>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</si>
  <si>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</si>
  <si>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</si>
  <si>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</si>
  <si>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</si>
  <si>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</si>
  <si>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</si>
  <si>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</si>
  <si>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</si>
  <si>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</si>
  <si>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</si>
  <si>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</si>
  <si>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</si>
  <si>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</si>
  <si>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</si>
  <si>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</si>
  <si>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</si>
  <si>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</si>
  <si>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</si>
  <si>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</si>
  <si>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</si>
  <si>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</si>
  <si>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</si>
  <si>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</si>
  <si>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</si>
  <si>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</si>
  <si>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</si>
  <si>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</si>
  <si>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</si>
  <si>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</si>
  <si>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</si>
  <si>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</si>
  <si>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</si>
  <si>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</si>
  <si>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</si>
  <si>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</si>
  <si>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</si>
  <si>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</si>
  <si>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</si>
  <si>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</si>
  <si>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</si>
  <si>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</si>
  <si>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</si>
  <si>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</si>
  <si>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</si>
  <si>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</si>
  <si>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</si>
  <si>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</si>
  <si>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</si>
  <si>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</si>
  <si>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</si>
  <si>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</si>
  <si>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</si>
  <si>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</si>
  <si>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</si>
  <si>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</si>
  <si>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</si>
  <si>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</si>
  <si>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</si>
  <si>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</si>
  <si>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</si>
  <si>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</si>
  <si>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</si>
  <si>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</si>
  <si>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</si>
  <si>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</si>
  <si>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</si>
  <si>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</si>
  <si>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</si>
  <si>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</si>
  <si>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</si>
  <si>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</si>
  <si>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</si>
  <si>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</si>
  <si>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</si>
  <si>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</si>
  <si>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</si>
  <si>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</si>
  <si>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</si>
  <si>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</si>
  <si>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</si>
  <si>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</si>
  <si>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</si>
  <si>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</si>
  <si>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</si>
  <si>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</si>
  <si>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</si>
  <si>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</si>
  <si>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</si>
  <si>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</si>
  <si>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</si>
  <si>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</si>
  <si>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</si>
  <si>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</si>
  <si>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</si>
  <si>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</si>
  <si>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</si>
  <si>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</si>
  <si>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</si>
  <si>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</si>
  <si>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</si>
  <si>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2.42</t>
  </si>
  <si>
    <t>▲ 0.09</t>
  </si>
  <si>
    <t>水道事業会計</t>
  </si>
  <si>
    <t>一般会計</t>
  </si>
  <si>
    <t>介護保険特別会計</t>
  </si>
  <si>
    <t>下水道事業会計</t>
  </si>
  <si>
    <t>国民健康保険特別会計</t>
  </si>
  <si>
    <t>後期高齢者医療特別会計</t>
  </si>
  <si>
    <t>大塔診療所特別会計</t>
  </si>
  <si>
    <t>墓地事業特別会計</t>
  </si>
  <si>
    <t>その他会計（赤字）</t>
  </si>
  <si>
    <t>その他会計（黒字）</t>
  </si>
  <si>
    <t>R01</t>
    <phoneticPr fontId="5"/>
  </si>
  <si>
    <t>R02</t>
    <phoneticPr fontId="5"/>
  </si>
  <si>
    <t>R03</t>
    <phoneticPr fontId="5"/>
  </si>
  <si>
    <t>R04</t>
    <phoneticPr fontId="5"/>
  </si>
  <si>
    <t>R05</t>
    <phoneticPr fontId="5"/>
  </si>
  <si>
    <t>地域振興基金</t>
    <rPh sb="0" eb="2">
      <t>チイキ</t>
    </rPh>
    <rPh sb="2" eb="4">
      <t>シンコウ</t>
    </rPh>
    <rPh sb="4" eb="6">
      <t>キキン</t>
    </rPh>
    <phoneticPr fontId="5"/>
  </si>
  <si>
    <t>職員退職手当基金</t>
    <rPh sb="0" eb="2">
      <t>ショクイン</t>
    </rPh>
    <rPh sb="2" eb="4">
      <t>タイショク</t>
    </rPh>
    <rPh sb="4" eb="6">
      <t>テアテ</t>
    </rPh>
    <rPh sb="6" eb="8">
      <t>キキン</t>
    </rPh>
    <phoneticPr fontId="5"/>
  </si>
  <si>
    <t>公共施設整備基金</t>
    <rPh sb="0" eb="2">
      <t>コウキョウ</t>
    </rPh>
    <rPh sb="2" eb="4">
      <t>シセツ</t>
    </rPh>
    <rPh sb="4" eb="6">
      <t>セイビ</t>
    </rPh>
    <rPh sb="6" eb="8">
      <t>キキン</t>
    </rPh>
    <phoneticPr fontId="5"/>
  </si>
  <si>
    <t>ふるさと五條市応援基金</t>
    <phoneticPr fontId="10"/>
  </si>
  <si>
    <t>子ども支援基金</t>
    <rPh sb="0" eb="1">
      <t>コ</t>
    </rPh>
    <rPh sb="3" eb="5">
      <t>シエン</t>
    </rPh>
    <rPh sb="5" eb="7">
      <t>キキン</t>
    </rPh>
    <phoneticPr fontId="10"/>
  </si>
  <si>
    <t>奈良県市町村総合事務組合</t>
  </si>
  <si>
    <t>奈良広域水質検査センター組合</t>
  </si>
  <si>
    <t>奈良県住宅新築資金等貸付金回収管理組合</t>
  </si>
  <si>
    <t>奈良県後期高齢者医療広域連合</t>
  </si>
  <si>
    <t>やまと広域環境衛生事務組合</t>
  </si>
  <si>
    <t>奈良県広域消防組合</t>
  </si>
  <si>
    <t>南和広域医療企業団</t>
    <rPh sb="0" eb="2">
      <t>ナンワ</t>
    </rPh>
    <rPh sb="4" eb="6">
      <t>イリョウ</t>
    </rPh>
    <rPh sb="6" eb="8">
      <t>キギョウ</t>
    </rPh>
    <rPh sb="8" eb="9">
      <t>ダン</t>
    </rPh>
    <phoneticPr fontId="2"/>
  </si>
  <si>
    <t>五條市土地開発公社</t>
    <rPh sb="0" eb="3">
      <t>ゴジョウシ</t>
    </rPh>
    <rPh sb="3" eb="7">
      <t>トチカイハツ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</si>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</sst>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1"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3"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3"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1"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164" xfId="14" applyNumberFormat="1" applyFont="1" applyFill="1" applyBorder="1" applyAlignment="1">
      <alignment horizontal="right" vertical="center" shrinkToFit="1"/>
    </xf>
    <xf numFmtId="187" fontId="35" fillId="6" borderId="182"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78" xfId="14" applyNumberFormat="1" applyFont="1" applyFill="1" applyBorder="1" applyAlignment="1">
      <alignment horizontal="right" vertical="center" shrinkToFit="1"/>
    </xf>
    <xf numFmtId="188" fontId="35" fillId="6" borderId="179"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69" xfId="14" applyNumberFormat="1" applyFont="1" applyFill="1" applyBorder="1" applyAlignment="1">
      <alignment horizontal="right" vertical="center" shrinkToFit="1"/>
    </xf>
    <xf numFmtId="177" fontId="35" fillId="6" borderId="170"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1" xfId="14" applyNumberFormat="1" applyFont="1" applyFill="1" applyBorder="1" applyAlignment="1">
      <alignment horizontal="right" vertical="center" shrinkToFit="1"/>
    </xf>
    <xf numFmtId="177" fontId="35" fillId="6" borderId="162"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0"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48"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49"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58"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5" xfId="12" applyNumberFormat="1" applyFont="1" applyFill="1" applyBorder="1" applyAlignment="1" applyProtection="1">
      <alignment horizontal="right" vertical="center" shrinkToFit="1"/>
      <protection locked="0"/>
    </xf>
    <xf numFmtId="177" fontId="35" fillId="8" borderId="146" xfId="12" applyNumberFormat="1" applyFont="1" applyFill="1" applyBorder="1" applyAlignment="1" applyProtection="1">
      <alignment horizontal="righ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39"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2" xfId="12" applyFont="1" applyFill="1" applyBorder="1" applyAlignment="1" applyProtection="1">
      <alignment horizontal="left" vertical="center" shrinkToFit="1"/>
      <protection locked="0"/>
    </xf>
    <xf numFmtId="0" fontId="35" fillId="6" borderId="143" xfId="12" applyFont="1" applyFill="1" applyBorder="1" applyAlignment="1" applyProtection="1">
      <alignment horizontal="left" vertical="center" shrinkToFit="1"/>
      <protection locked="0"/>
    </xf>
    <xf numFmtId="0" fontId="35" fillId="6" borderId="144"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0"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85"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8"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98"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07"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10"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8" xfId="15" applyNumberFormat="1" applyFont="1" applyBorder="1" applyAlignment="1" applyProtection="1">
      <alignment horizontal="right" vertical="center" shrinkToFit="1"/>
      <protection locked="0"/>
    </xf>
    <xf numFmtId="177" fontId="35" fillId="0" borderId="117"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85" xfId="15"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3"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AB8C-4EBA-83BC-F7750B0968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153871</c:v>
                </c:pt>
                <c:pt idx="1">
                  <c:v>166076</c:v>
                </c:pt>
                <c:pt idx="2">
                  <c:v>193941</c:v>
                </c:pt>
                <c:pt idx="3">
                  <c:v>37514</c:v>
                </c:pt>
                <c:pt idx="4">
                  <c:v>35473</c:v>
                </c:pt>
              </c:numCache>
            </c:numRef>
          </c:val>
          <c:smooth val="0"/>
          <c:extLst>
            <c:ext xmlns:c16="http://schemas.microsoft.com/office/drawing/2014/chart" uri="{C3380CC4-5D6E-409C-BE32-E72D297353CC}">
              <c16:uniqueId val="{00000001-AB8C-4EBA-83BC-F7750B0968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1.87</c:v>
                </c:pt>
                <c:pt idx="1">
                  <c:v>6.9</c:v>
                </c:pt>
                <c:pt idx="2">
                  <c:v>5.84</c:v>
                </c:pt>
                <c:pt idx="3">
                  <c:v>6.84</c:v>
                </c:pt>
                <c:pt idx="4">
                  <c:v>6.79</c:v>
                </c:pt>
              </c:numCache>
            </c:numRef>
          </c:val>
          <c:extLst>
            <c:ext xmlns:c16="http://schemas.microsoft.com/office/drawing/2014/chart" uri="{C3380CC4-5D6E-409C-BE32-E72D297353CC}">
              <c16:uniqueId val="{00000000-09A6-49FF-B4D7-29B1C57E19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12.57</c:v>
                </c:pt>
                <c:pt idx="1">
                  <c:v>12.14</c:v>
                </c:pt>
                <c:pt idx="2">
                  <c:v>15.06</c:v>
                </c:pt>
                <c:pt idx="3">
                  <c:v>15.69</c:v>
                </c:pt>
                <c:pt idx="4">
                  <c:v>15.78</c:v>
                </c:pt>
              </c:numCache>
            </c:numRef>
          </c:val>
          <c:extLst>
            <c:ext xmlns:c16="http://schemas.microsoft.com/office/drawing/2014/chart" uri="{C3380CC4-5D6E-409C-BE32-E72D297353CC}">
              <c16:uniqueId val="{00000001-09A6-49FF-B4D7-29B1C57E19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-2.42</c:v>
                </c:pt>
                <c:pt idx="1">
                  <c:v>5.0999999999999996</c:v>
                </c:pt>
                <c:pt idx="2">
                  <c:v>5.0599999999999996</c:v>
                </c:pt>
                <c:pt idx="3">
                  <c:v>2.0099999999999998</c:v>
                </c:pt>
                <c:pt idx="4">
                  <c:v>-0.09</c:v>
                </c:pt>
              </c:numCache>
            </c:numRef>
          </c:val>
          <c:smooth val="0"/>
          <c:extLst>
            <c:ext xmlns:c16="http://schemas.microsoft.com/office/drawing/2014/chart" uri="{C3380CC4-5D6E-409C-BE32-E72D297353CC}">
              <c16:uniqueId val="{00000002-09A6-49FF-B4D7-29B1C57E19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96A-4171-9160-9DB0FC821E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6A-4171-9160-9DB0FC821E7E}"/>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96A-4171-9160-9DB0FC821E7E}"/>
            </c:ext>
          </c:extLst>
        </c:ser>
        <c:ser>
          <c:idx val="3"/>
          <c:order val="3"/>
          <c:tx>
            <c:strRef>
              <c:f>データシート!$A$30</c:f>
              <c:strCache>
                <c:ptCount val="1"/>
                <c:pt idx="0">
                  <c:v>大塔診療所特別会計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96A-4171-9160-9DB0FC821E7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96A-4171-9160-9DB0FC821E7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0.64</c:v>
                </c:pt>
                <c:pt idx="4">
                  <c:v>#N/A</c:v>
                </c:pt>
                <c:pt idx="5">
                  <c:v>0.1</c:v>
                </c:pt>
                <c:pt idx="6">
                  <c:v>#N/A</c:v>
                </c:pt>
                <c:pt idx="7">
                  <c:v>0.23</c:v>
                </c:pt>
                <c:pt idx="8">
                  <c:v>#N/A</c:v>
                </c:pt>
                <c:pt idx="9">
                  <c:v>0.12</c:v>
                </c:pt>
              </c:numCache>
            </c:numRef>
          </c:val>
          <c:extLst>
            <c:ext xmlns:c16="http://schemas.microsoft.com/office/drawing/2014/chart" uri="{C3380CC4-5D6E-409C-BE32-E72D297353CC}">
              <c16:uniqueId val="{00000005-296A-4171-9160-9DB0FC821E7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c:v>
                </c:pt>
                <c:pt idx="2">
                  <c:v>#N/A</c:v>
                </c:pt>
                <c:pt idx="3">
                  <c:v>0.13</c:v>
                </c:pt>
                <c:pt idx="4">
                  <c:v>#N/A</c:v>
                </c:pt>
                <c:pt idx="5">
                  <c:v>0.03</c:v>
                </c:pt>
                <c:pt idx="6">
                  <c:v>#N/A</c:v>
                </c:pt>
                <c:pt idx="7">
                  <c:v>0.65</c:v>
                </c:pt>
                <c:pt idx="8">
                  <c:v>#N/A</c:v>
                </c:pt>
                <c:pt idx="9">
                  <c:v>0.8</c:v>
                </c:pt>
              </c:numCache>
            </c:numRef>
          </c:val>
          <c:extLst>
            <c:ext xmlns:c16="http://schemas.microsoft.com/office/drawing/2014/chart" uri="{C3380CC4-5D6E-409C-BE32-E72D297353CC}">
              <c16:uniqueId val="{00000006-296A-4171-9160-9DB0FC821E7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0.52</c:v>
                </c:pt>
                <c:pt idx="2">
                  <c:v>#N/A</c:v>
                </c:pt>
                <c:pt idx="3">
                  <c:v>0.19</c:v>
                </c:pt>
                <c:pt idx="4">
                  <c:v>#N/A</c:v>
                </c:pt>
                <c:pt idx="5">
                  <c:v>0.47</c:v>
                </c:pt>
                <c:pt idx="6">
                  <c:v>#N/A</c:v>
                </c:pt>
                <c:pt idx="7">
                  <c:v>0.86</c:v>
                </c:pt>
                <c:pt idx="8">
                  <c:v>#N/A</c:v>
                </c:pt>
                <c:pt idx="9">
                  <c:v>0.89</c:v>
                </c:pt>
              </c:numCache>
            </c:numRef>
          </c:val>
          <c:extLst>
            <c:ext xmlns:c16="http://schemas.microsoft.com/office/drawing/2014/chart" uri="{C3380CC4-5D6E-409C-BE32-E72D297353CC}">
              <c16:uniqueId val="{00000007-296A-4171-9160-9DB0FC821E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1.86</c:v>
                </c:pt>
                <c:pt idx="2">
                  <c:v>#N/A</c:v>
                </c:pt>
                <c:pt idx="3">
                  <c:v>6.89</c:v>
                </c:pt>
                <c:pt idx="4">
                  <c:v>#N/A</c:v>
                </c:pt>
                <c:pt idx="5">
                  <c:v>5.84</c:v>
                </c:pt>
                <c:pt idx="6">
                  <c:v>#N/A</c:v>
                </c:pt>
                <c:pt idx="7">
                  <c:v>6.84</c:v>
                </c:pt>
                <c:pt idx="8">
                  <c:v>#N/A</c:v>
                </c:pt>
                <c:pt idx="9">
                  <c:v>6.78</c:v>
                </c:pt>
              </c:numCache>
            </c:numRef>
          </c:val>
          <c:extLst>
            <c:ext xmlns:c16="http://schemas.microsoft.com/office/drawing/2014/chart" uri="{C3380CC4-5D6E-409C-BE32-E72D297353CC}">
              <c16:uniqueId val="{00000008-296A-4171-9160-9DB0FC821E7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4.91</c:v>
                </c:pt>
                <c:pt idx="2">
                  <c:v>#N/A</c:v>
                </c:pt>
                <c:pt idx="3">
                  <c:v>4.99</c:v>
                </c:pt>
                <c:pt idx="4">
                  <c:v>#N/A</c:v>
                </c:pt>
                <c:pt idx="5">
                  <c:v>4.22</c:v>
                </c:pt>
                <c:pt idx="6">
                  <c:v>#N/A</c:v>
                </c:pt>
                <c:pt idx="7">
                  <c:v>6.98</c:v>
                </c:pt>
                <c:pt idx="8">
                  <c:v>#N/A</c:v>
                </c:pt>
                <c:pt idx="9">
                  <c:v>7.92</c:v>
                </c:pt>
              </c:numCache>
            </c:numRef>
          </c:val>
          <c:extLst>
            <c:ext xmlns:c16="http://schemas.microsoft.com/office/drawing/2014/chart" uri="{C3380CC4-5D6E-409C-BE32-E72D297353CC}">
              <c16:uniqueId val="{00000009-296A-4171-9160-9DB0FC821E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2695</c:v>
                </c:pt>
                <c:pt idx="5">
                  <c:v>2780</c:v>
                </c:pt>
                <c:pt idx="8">
                  <c:v>2771</c:v>
                </c:pt>
                <c:pt idx="11">
                  <c:v>2621</c:v>
                </c:pt>
                <c:pt idx="14">
                  <c:v>2455</c:v>
                </c:pt>
              </c:numCache>
            </c:numRef>
          </c:val>
          <c:extLst>
            <c:ext xmlns:c16="http://schemas.microsoft.com/office/drawing/2014/chart" uri="{C3380CC4-5D6E-409C-BE32-E72D297353CC}">
              <c16:uniqueId val="{00000000-2FD8-47E9-AC1F-B7B46A5067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D8-47E9-AC1F-B7B46A5067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D8-47E9-AC1F-B7B46A5067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193</c:v>
                </c:pt>
                <c:pt idx="3">
                  <c:v>200</c:v>
                </c:pt>
                <c:pt idx="6">
                  <c:v>148</c:v>
                </c:pt>
                <c:pt idx="9">
                  <c:v>90</c:v>
                </c:pt>
                <c:pt idx="12">
                  <c:v>102</c:v>
                </c:pt>
              </c:numCache>
            </c:numRef>
          </c:val>
          <c:extLst>
            <c:ext xmlns:c16="http://schemas.microsoft.com/office/drawing/2014/chart" uri="{C3380CC4-5D6E-409C-BE32-E72D297353CC}">
              <c16:uniqueId val="{00000003-2FD8-47E9-AC1F-B7B46A5067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745</c:v>
                </c:pt>
                <c:pt idx="3">
                  <c:v>682</c:v>
                </c:pt>
                <c:pt idx="6">
                  <c:v>644</c:v>
                </c:pt>
                <c:pt idx="9">
                  <c:v>621</c:v>
                </c:pt>
                <c:pt idx="12">
                  <c:v>512</c:v>
                </c:pt>
              </c:numCache>
            </c:numRef>
          </c:val>
          <c:extLst>
            <c:ext xmlns:c16="http://schemas.microsoft.com/office/drawing/2014/chart" uri="{C3380CC4-5D6E-409C-BE32-E72D297353CC}">
              <c16:uniqueId val="{00000004-2FD8-47E9-AC1F-B7B46A5067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D8-47E9-AC1F-B7B46A5067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D8-47E9-AC1F-B7B46A5067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2878</c:v>
                </c:pt>
                <c:pt idx="3">
                  <c:v>2837</c:v>
                </c:pt>
                <c:pt idx="6">
                  <c:v>2690</c:v>
                </c:pt>
                <c:pt idx="9">
                  <c:v>2745</c:v>
                </c:pt>
                <c:pt idx="12">
                  <c:v>2601</c:v>
                </c:pt>
              </c:numCache>
            </c:numRef>
          </c:val>
          <c:extLst>
            <c:ext xmlns:c16="http://schemas.microsoft.com/office/drawing/2014/chart" uri="{C3380CC4-5D6E-409C-BE32-E72D297353CC}">
              <c16:uniqueId val="{00000007-2FD8-47E9-AC1F-B7B46A5067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1121</c:v>
                </c:pt>
                <c:pt idx="2">
                  <c:v>#N/A</c:v>
                </c:pt>
                <c:pt idx="3">
                  <c:v>#N/A</c:v>
                </c:pt>
                <c:pt idx="4">
                  <c:v>939</c:v>
                </c:pt>
                <c:pt idx="5">
                  <c:v>#N/A</c:v>
                </c:pt>
                <c:pt idx="6">
                  <c:v>#N/A</c:v>
                </c:pt>
                <c:pt idx="7">
                  <c:v>711</c:v>
                </c:pt>
                <c:pt idx="8">
                  <c:v>#N/A</c:v>
                </c:pt>
                <c:pt idx="9">
                  <c:v>#N/A</c:v>
                </c:pt>
                <c:pt idx="10">
                  <c:v>835</c:v>
                </c:pt>
                <c:pt idx="11">
                  <c:v>#N/A</c:v>
                </c:pt>
                <c:pt idx="12">
                  <c:v>#N/A</c:v>
                </c:pt>
                <c:pt idx="13">
                  <c:v>760</c:v>
                </c:pt>
                <c:pt idx="14">
                  <c:v>#N/A</c:v>
                </c:pt>
              </c:numCache>
            </c:numRef>
          </c:val>
          <c:smooth val="0"/>
          <c:extLst>
            <c:ext xmlns:c16="http://schemas.microsoft.com/office/drawing/2014/chart" uri="{C3380CC4-5D6E-409C-BE32-E72D297353CC}">
              <c16:uniqueId val="{00000008-2FD8-47E9-AC1F-B7B46A5067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24460</c:v>
                </c:pt>
                <c:pt idx="5">
                  <c:v>24927</c:v>
                </c:pt>
                <c:pt idx="8">
                  <c:v>25864</c:v>
                </c:pt>
                <c:pt idx="11">
                  <c:v>23629</c:v>
                </c:pt>
                <c:pt idx="14">
                  <c:v>22816</c:v>
                </c:pt>
              </c:numCache>
            </c:numRef>
          </c:val>
          <c:extLst>
            <c:ext xmlns:c16="http://schemas.microsoft.com/office/drawing/2014/chart" uri="{C3380CC4-5D6E-409C-BE32-E72D297353CC}">
              <c16:uniqueId val="{00000000-5A2B-4DDA-BE96-84B9696CDB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1698</c:v>
                </c:pt>
                <c:pt idx="5">
                  <c:v>1567</c:v>
                </c:pt>
                <c:pt idx="8">
                  <c:v>1466</c:v>
                </c:pt>
                <c:pt idx="11">
                  <c:v>1404</c:v>
                </c:pt>
                <c:pt idx="14">
                  <c:v>1212</c:v>
                </c:pt>
              </c:numCache>
            </c:numRef>
          </c:val>
          <c:extLst>
            <c:ext xmlns:c16="http://schemas.microsoft.com/office/drawing/2014/chart" uri="{C3380CC4-5D6E-409C-BE32-E72D297353CC}">
              <c16:uniqueId val="{00000001-5A2B-4DDA-BE96-84B9696CDB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2982</c:v>
                </c:pt>
                <c:pt idx="5">
                  <c:v>2780</c:v>
                </c:pt>
                <c:pt idx="8">
                  <c:v>3272</c:v>
                </c:pt>
                <c:pt idx="11">
                  <c:v>3925</c:v>
                </c:pt>
                <c:pt idx="14">
                  <c:v>4028</c:v>
                </c:pt>
              </c:numCache>
            </c:numRef>
          </c:val>
          <c:extLst>
            <c:ext xmlns:c16="http://schemas.microsoft.com/office/drawing/2014/chart" uri="{C3380CC4-5D6E-409C-BE32-E72D297353CC}">
              <c16:uniqueId val="{00000002-5A2B-4DDA-BE96-84B9696CDB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2B-4DDA-BE96-84B9696CDB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2B-4DDA-BE96-84B9696CDB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1751</c:v>
                </c:pt>
                <c:pt idx="3">
                  <c:v>1751</c:v>
                </c:pt>
                <c:pt idx="6">
                  <c:v>1887</c:v>
                </c:pt>
                <c:pt idx="9">
                  <c:v>1752</c:v>
                </c:pt>
                <c:pt idx="12">
                  <c:v>1733</c:v>
                </c:pt>
              </c:numCache>
            </c:numRef>
          </c:val>
          <c:extLst>
            <c:ext xmlns:c16="http://schemas.microsoft.com/office/drawing/2014/chart" uri="{C3380CC4-5D6E-409C-BE32-E72D297353CC}">
              <c16:uniqueId val="{00000005-5A2B-4DDA-BE96-84B9696CDB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2343</c:v>
                </c:pt>
                <c:pt idx="3">
                  <c:v>2377</c:v>
                </c:pt>
                <c:pt idx="6">
                  <c:v>2246</c:v>
                </c:pt>
                <c:pt idx="9">
                  <c:v>2244</c:v>
                </c:pt>
                <c:pt idx="12">
                  <c:v>2373</c:v>
                </c:pt>
              </c:numCache>
            </c:numRef>
          </c:val>
          <c:extLst>
            <c:ext xmlns:c16="http://schemas.microsoft.com/office/drawing/2014/chart" uri="{C3380CC4-5D6E-409C-BE32-E72D297353CC}">
              <c16:uniqueId val="{00000006-5A2B-4DDA-BE96-84B9696CDB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1533</c:v>
                </c:pt>
                <c:pt idx="3">
                  <c:v>1343</c:v>
                </c:pt>
                <c:pt idx="6">
                  <c:v>1313</c:v>
                </c:pt>
                <c:pt idx="9">
                  <c:v>1277</c:v>
                </c:pt>
                <c:pt idx="12">
                  <c:v>1243</c:v>
                </c:pt>
              </c:numCache>
            </c:numRef>
          </c:val>
          <c:extLst>
            <c:ext xmlns:c16="http://schemas.microsoft.com/office/drawing/2014/chart" uri="{C3380CC4-5D6E-409C-BE32-E72D297353CC}">
              <c16:uniqueId val="{00000007-5A2B-4DDA-BE96-84B9696CDB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5927</c:v>
                </c:pt>
                <c:pt idx="3">
                  <c:v>5349</c:v>
                </c:pt>
                <c:pt idx="6">
                  <c:v>4880</c:v>
                </c:pt>
                <c:pt idx="9">
                  <c:v>4461</c:v>
                </c:pt>
                <c:pt idx="12">
                  <c:v>4062</c:v>
                </c:pt>
              </c:numCache>
            </c:numRef>
          </c:val>
          <c:extLst>
            <c:ext xmlns:c16="http://schemas.microsoft.com/office/drawing/2014/chart" uri="{C3380CC4-5D6E-409C-BE32-E72D297353CC}">
              <c16:uniqueId val="{00000008-5A2B-4DDA-BE96-84B9696CDB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2B-4DDA-BE96-84B9696CDB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27713</c:v>
                </c:pt>
                <c:pt idx="3">
                  <c:v>28759</c:v>
                </c:pt>
                <c:pt idx="6">
                  <c:v>29960</c:v>
                </c:pt>
                <c:pt idx="9">
                  <c:v>27706</c:v>
                </c:pt>
                <c:pt idx="12">
                  <c:v>25962</c:v>
                </c:pt>
              </c:numCache>
            </c:numRef>
          </c:val>
          <c:extLst>
            <c:ext xmlns:c16="http://schemas.microsoft.com/office/drawing/2014/chart" uri="{C3380CC4-5D6E-409C-BE32-E72D297353CC}">
              <c16:uniqueId val="{0000000A-5A2B-4DDA-BE96-84B9696CDB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10126</c:v>
                </c:pt>
                <c:pt idx="2">
                  <c:v>#N/A</c:v>
                </c:pt>
                <c:pt idx="3">
                  <c:v>#N/A</c:v>
                </c:pt>
                <c:pt idx="4">
                  <c:v>10305</c:v>
                </c:pt>
                <c:pt idx="5">
                  <c:v>#N/A</c:v>
                </c:pt>
                <c:pt idx="6">
                  <c:v>#N/A</c:v>
                </c:pt>
                <c:pt idx="7">
                  <c:v>9685</c:v>
                </c:pt>
                <c:pt idx="8">
                  <c:v>#N/A</c:v>
                </c:pt>
                <c:pt idx="9">
                  <c:v>#N/A</c:v>
                </c:pt>
                <c:pt idx="10">
                  <c:v>8484</c:v>
                </c:pt>
                <c:pt idx="11">
                  <c:v>#N/A</c:v>
                </c:pt>
                <c:pt idx="12">
                  <c:v>#N/A</c:v>
                </c:pt>
                <c:pt idx="13">
                  <c:v>7317</c:v>
                </c:pt>
                <c:pt idx="14">
                  <c:v>#N/A</c:v>
                </c:pt>
              </c:numCache>
            </c:numRef>
          </c:val>
          <c:smooth val="0"/>
          <c:extLst>
            <c:ext xmlns:c16="http://schemas.microsoft.com/office/drawing/2014/chart" uri="{C3380CC4-5D6E-409C-BE32-E72D297353CC}">
              <c16:uniqueId val="{0000000B-5A2B-4DDA-BE96-84B9696CDB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1725</c:v>
                </c:pt>
                <c:pt idx="1">
                  <c:v>1725</c:v>
                </c:pt>
                <c:pt idx="2">
                  <c:v>1725</c:v>
                </c:pt>
              </c:numCache>
            </c:numRef>
          </c:val>
          <c:extLst>
            <c:ext xmlns:c16="http://schemas.microsoft.com/office/drawing/2014/chart" uri="{C3380CC4-5D6E-409C-BE32-E72D297353CC}">
              <c16:uniqueId val="{00000000-F103-4097-BEBB-79BD27C3B9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684</c:v>
                </c:pt>
                <c:pt idx="1">
                  <c:v>952</c:v>
                </c:pt>
                <c:pt idx="2">
                  <c:v>1052</c:v>
                </c:pt>
              </c:numCache>
            </c:numRef>
          </c:val>
          <c:extLst>
            <c:ext xmlns:c16="http://schemas.microsoft.com/office/drawing/2014/chart" uri="{C3380CC4-5D6E-409C-BE32-E72D297353CC}">
              <c16:uniqueId val="{00000001-F103-4097-BEBB-79BD27C3B9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2678</c:v>
                </c:pt>
                <c:pt idx="1">
                  <c:v>2924</c:v>
                </c:pt>
                <c:pt idx="2">
                  <c:v>3176</c:v>
                </c:pt>
              </c:numCache>
            </c:numRef>
          </c:val>
          <c:extLst>
            <c:ext xmlns:c16="http://schemas.microsoft.com/office/drawing/2014/chart" uri="{C3380CC4-5D6E-409C-BE32-E72D297353CC}">
              <c16:uniqueId val="{00000002-F103-4097-BEBB-79BD27C3B9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27,477
26,978
292.02
19,098,545
18,246,912
742,127
10,935,334
25,961,570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人口の減少や高齢化が著しい過疎地域であることに加え、市内に中心となる産業が少ないこと等が要因で財政基盤が弱く、類似団体平均を常に下回っている。</a:t>
          </a:r>
        </a:p>
        <a:p>
          <a:r>
            <a:rPr kumimoji="1" lang="ja-JP" altLang="en-US" sz="1300">
              <a:latin typeface="ＭＳ Ｐゴシック" panose="020B0600070205080204" pitchFamily="50" charset="-128"/>
              <a:ea typeface="ＭＳ Ｐゴシック" panose="020B0600070205080204" pitchFamily="50" charset="-128"/>
            </a:rPr>
            <a:t>　今後も人口減少や高齢化が見込まれるため、事業・経費の見直し及び重点化による歳出の削減・抑制、地域産業の振興、また未利用財産の活用、売払い等の取組を通じて財政基盤の強化に努める。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22860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710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令和５年度については、市税や普通交付税の減少により一般財源収入が減少したこと及び社会保障関係経費や物価高騰等により経常収支比率は前年度より増加した。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今後も、社会保障関係経費の増加が見込まれるため、優先度の低い事務事業については廃止・縮小を進め、経常経費の削減・抑制を図る。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84001</xdr:rowOff>
    </xdr:from>
    <xdr:to>
      <xdr:col>23</xdr:col>
      <xdr:colOff>133350</xdr:colOff>
      <xdr:row>60</xdr:row>
      <xdr:rowOff>121920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71001"/>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15059</xdr:rowOff>
    </xdr:from>
    <xdr:to>
      <xdr:col>19</xdr:col>
      <xdr:colOff>133350</xdr:colOff>
      <xdr:row>60</xdr:row>
      <xdr:rowOff>84001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0205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15059</xdr:rowOff>
    </xdr:from>
    <xdr:to>
      <xdr:col>15</xdr:col>
      <xdr:colOff>82550</xdr:colOff>
      <xdr:row>60</xdr:row>
      <xdr:rowOff>166733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02059"/>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166733</xdr:rowOff>
    </xdr:from>
    <xdr:to>
      <xdr:col>11</xdr:col>
      <xdr:colOff>31750</xdr:colOff>
      <xdr:row>61</xdr:row>
      <xdr:rowOff>146957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5373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33201</xdr:rowOff>
    </xdr:from>
    <xdr:to>
      <xdr:col>19</xdr:col>
      <xdr:colOff>184150</xdr:colOff>
      <xdr:row>60</xdr:row>
      <xdr:rowOff>134801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119578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135709</xdr:rowOff>
    </xdr:from>
    <xdr:to>
      <xdr:col>15</xdr:col>
      <xdr:colOff>133350</xdr:colOff>
      <xdr:row>60</xdr:row>
      <xdr:rowOff>65859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50636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115933</xdr:rowOff>
    </xdr:from>
    <xdr:to>
      <xdr:col>11</xdr:col>
      <xdr:colOff>82550</xdr:colOff>
      <xdr:row>61</xdr:row>
      <xdr:rowOff>46083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30860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96157</xdr:rowOff>
    </xdr:from>
    <xdr:to>
      <xdr:col>7</xdr:col>
      <xdr:colOff>31750</xdr:colOff>
      <xdr:row>62</xdr:row>
      <xdr:rowOff>26307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11084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人件費・物件費等の人口１人当たりの金額が類似団体平均をやや下回っている。主な要因として新型コロナウイルスワクチン接種事業等の対応経費減少などによるものである。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今後も引き続き事務事業の見直し、指定管理者制度等による民間活力の導入、人員配置及び事務事業の効率化を図り、計画的な施設管理を進め、コスト低減を図る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25767</xdr:rowOff>
    </xdr:from>
    <xdr:to>
      <xdr:col>23</xdr:col>
      <xdr:colOff>133350</xdr:colOff>
      <xdr:row>82</xdr:row>
      <xdr:rowOff>28480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84667"/>
          <a:ext cx="8382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28480</xdr:rowOff>
    </xdr:from>
    <xdr:to>
      <xdr:col>19</xdr:col>
      <xdr:colOff>133350</xdr:colOff>
      <xdr:row>82</xdr:row>
      <xdr:rowOff>51915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87380"/>
          <a:ext cx="889000" cy="2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14726</xdr:rowOff>
    </xdr:from>
    <xdr:to>
      <xdr:col>15</xdr:col>
      <xdr:colOff>82550</xdr:colOff>
      <xdr:row>82</xdr:row>
      <xdr:rowOff>51915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73626"/>
          <a:ext cx="889000" cy="3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163035</xdr:rowOff>
    </xdr:from>
    <xdr:to>
      <xdr:col>11</xdr:col>
      <xdr:colOff>31750</xdr:colOff>
      <xdr:row>82</xdr:row>
      <xdr:rowOff>14726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50485"/>
          <a:ext cx="889000" cy="2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146417</xdr:rowOff>
    </xdr:from>
    <xdr:to>
      <xdr:col>23</xdr:col>
      <xdr:colOff>184150</xdr:colOff>
      <xdr:row>82</xdr:row>
      <xdr:rowOff>76567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162944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149130</xdr:rowOff>
    </xdr:from>
    <xdr:to>
      <xdr:col>19</xdr:col>
      <xdr:colOff>184150</xdr:colOff>
      <xdr:row>82</xdr:row>
      <xdr:rowOff>79280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89457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0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1115</xdr:rowOff>
    </xdr:from>
    <xdr:to>
      <xdr:col>15</xdr:col>
      <xdr:colOff>133350</xdr:colOff>
      <xdr:row>82</xdr:row>
      <xdr:rowOff>102715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87492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4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135376</xdr:rowOff>
    </xdr:from>
    <xdr:to>
      <xdr:col>11</xdr:col>
      <xdr:colOff>82550</xdr:colOff>
      <xdr:row>82</xdr:row>
      <xdr:rowOff>65526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75703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9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112235</xdr:rowOff>
    </xdr:from>
    <xdr:to>
      <xdr:col>7</xdr:col>
      <xdr:colOff>31750</xdr:colOff>
      <xdr:row>82</xdr:row>
      <xdr:rowOff>42385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52562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6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合併以降継続して、類似団体平均を下回る水準で推移している。　</a:t>
          </a:r>
        </a:p>
        <a:p>
          <a:r>
            <a:rPr kumimoji="1" lang="ja-JP" altLang="en-US" sz="1300">
              <a:latin typeface="ＭＳ Ｐゴシック" panose="020B0600070205080204" pitchFamily="50" charset="-128"/>
              <a:ea typeface="ＭＳ Ｐゴシック" panose="020B0600070205080204" pitchFamily="50" charset="-128"/>
            </a:rPr>
            <a:t>　今後も、各種手当の総点検を行うなど、より一層、給与の適正化に努める。　</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125589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184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138995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184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138995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8435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125589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8435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数については、類似団体平均を上回る水準で推移している。人口に比して面積が大きく、そのほとんどが過疎地域であることなどから、一定の行政サービス維持のため合理化が難しい部門もあるが、行政サービスを維持しつつ、ＩＣＴの活用等による事務事業の効率化や管理施設の見直し・削減等により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81576</xdr:rowOff>
    </xdr:from>
    <xdr:to>
      <xdr:col>81</xdr:col>
      <xdr:colOff>44450</xdr:colOff>
      <xdr:row>61</xdr:row>
      <xdr:rowOff>82381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540026"/>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82381</xdr:rowOff>
    </xdr:from>
    <xdr:to>
      <xdr:col>77</xdr:col>
      <xdr:colOff>44450</xdr:colOff>
      <xdr:row>61</xdr:row>
      <xdr:rowOff>115358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540831"/>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94445</xdr:rowOff>
    </xdr:from>
    <xdr:to>
      <xdr:col>72</xdr:col>
      <xdr:colOff>203200</xdr:colOff>
      <xdr:row>61</xdr:row>
      <xdr:rowOff>115358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5289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94445</xdr:rowOff>
    </xdr:from>
    <xdr:to>
      <xdr:col>68</xdr:col>
      <xdr:colOff>152400</xdr:colOff>
      <xdr:row>61</xdr:row>
      <xdr:rowOff>96858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55289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30776</xdr:rowOff>
    </xdr:from>
    <xdr:to>
      <xdr:col>81</xdr:col>
      <xdr:colOff>95250</xdr:colOff>
      <xdr:row>61</xdr:row>
      <xdr:rowOff>132376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2853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6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31581</xdr:rowOff>
    </xdr:from>
    <xdr:to>
      <xdr:col>77</xdr:col>
      <xdr:colOff>95250</xdr:colOff>
      <xdr:row>61</xdr:row>
      <xdr:rowOff>133181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117958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7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64558</xdr:rowOff>
    </xdr:from>
    <xdr:to>
      <xdr:col>73</xdr:col>
      <xdr:colOff>44450</xdr:colOff>
      <xdr:row>61</xdr:row>
      <xdr:rowOff>166158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150935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43645</xdr:rowOff>
    </xdr:from>
    <xdr:to>
      <xdr:col>68</xdr:col>
      <xdr:colOff>203200</xdr:colOff>
      <xdr:row>61</xdr:row>
      <xdr:rowOff>145245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130022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8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46058</xdr:rowOff>
    </xdr:from>
    <xdr:to>
      <xdr:col>64</xdr:col>
      <xdr:colOff>152400</xdr:colOff>
      <xdr:row>61</xdr:row>
      <xdr:rowOff>147658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132435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％減少し、類似団体平均を下回った。火葬場整備事業等の大規模事業の財源とした既発債の償還が終了したことや公債費の財源として減債基金の繰入を行ったことによるものである。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今後も、新規事業等の抑制に努めるとともに、交付税措置のある有利な財源の活用等により実質的な公債費の削減・抑制を図る。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30057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5762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30057</xdr:rowOff>
    </xdr:from>
    <xdr:to>
      <xdr:col>77</xdr:col>
      <xdr:colOff>44450</xdr:colOff>
      <xdr:row>37</xdr:row>
      <xdr:rowOff>54187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737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106468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9783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106468</xdr:rowOff>
    </xdr:from>
    <xdr:to>
      <xdr:col>68</xdr:col>
      <xdr:colOff>152400</xdr:colOff>
      <xdr:row>37</xdr:row>
      <xdr:rowOff>138642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5011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150707</xdr:rowOff>
    </xdr:from>
    <xdr:to>
      <xdr:col>77</xdr:col>
      <xdr:colOff>95250</xdr:colOff>
      <xdr:row>37</xdr:row>
      <xdr:rowOff>80857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89764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55668</xdr:rowOff>
    </xdr:from>
    <xdr:to>
      <xdr:col>68</xdr:col>
      <xdr:colOff>203200</xdr:colOff>
      <xdr:row>37</xdr:row>
      <xdr:rowOff>157268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142046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2769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改善した。主な要因としては、令和３年度、令和４年度において繰上償還を実施したことにより地方債の現在高が減少したことや、減債基金等への積み立てを行うことで充当可能基金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しかし、類似団体平均に比べ依然として高い数値になっている。今後においても交付税算入率の高い起債の活用を図りながら、事業等の厳しい選択と集中、計画的かつ効率的な行財政運営等により、更なる負債の削減・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138091</xdr:rowOff>
    </xdr:from>
    <xdr:to>
      <xdr:col>81</xdr:col>
      <xdr:colOff>44450</xdr:colOff>
      <xdr:row>18</xdr:row>
      <xdr:rowOff>84074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52741"/>
          <a:ext cx="8382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84074</xdr:rowOff>
    </xdr:from>
    <xdr:to>
      <xdr:col>77</xdr:col>
      <xdr:colOff>44450</xdr:colOff>
      <xdr:row>18</xdr:row>
      <xdr:rowOff>161290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7017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161290</xdr:rowOff>
    </xdr:from>
    <xdr:to>
      <xdr:col>72</xdr:col>
      <xdr:colOff>203200</xdr:colOff>
      <xdr:row>19</xdr:row>
      <xdr:rowOff>85556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47390"/>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85556</xdr:rowOff>
    </xdr:from>
    <xdr:to>
      <xdr:col>68</xdr:col>
      <xdr:colOff>152400</xdr:colOff>
      <xdr:row>19</xdr:row>
      <xdr:rowOff>104055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43106"/>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87291</xdr:rowOff>
    </xdr:from>
    <xdr:to>
      <xdr:col>81</xdr:col>
      <xdr:colOff>95250</xdr:colOff>
      <xdr:row>18</xdr:row>
      <xdr:rowOff>17441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59368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7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33274</xdr:rowOff>
    </xdr:from>
    <xdr:to>
      <xdr:col>77</xdr:col>
      <xdr:colOff>95250</xdr:colOff>
      <xdr:row>18</xdr:row>
      <xdr:rowOff>134874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119651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0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110490</xdr:rowOff>
    </xdr:from>
    <xdr:to>
      <xdr:col>73</xdr:col>
      <xdr:colOff>44450</xdr:colOff>
      <xdr:row>19</xdr:row>
      <xdr:rowOff>40640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25417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34756</xdr:rowOff>
    </xdr:from>
    <xdr:to>
      <xdr:col>68</xdr:col>
      <xdr:colOff>203200</xdr:colOff>
      <xdr:row>19</xdr:row>
      <xdr:rowOff>136356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121133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7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53255</xdr:rowOff>
    </xdr:from>
    <xdr:to>
      <xdr:col>64</xdr:col>
      <xdr:colOff>152400</xdr:colOff>
      <xdr:row>19</xdr:row>
      <xdr:rowOff>154855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139632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9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27,477
26,978
292.02
19,098,545
18,246,912
742,127
10,935,334
25,961,570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令和５年度については、人件費に対する退職金の割合が前年度より減少したことにより、類似団体平均を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今後も定員管理の計画等に基づく職員数や給与水準の適正化に努める。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772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20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8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物件費については、封入封函機等を導入したことで、前年度より増加しているが、類似団体平均を下回っている。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今後は、導入した備品等を活用し、外部委託を控えることで、物件費を抑えることができると考える。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また、ＩＣＴの活用等による事務事業の効率化及び各種経費の内容改善・見直し、施設管理方法の統廃合等を進め、経費の削減・抑制に努める。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16</xdr:row>
      <xdr:rowOff>5080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72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16</xdr:row>
      <xdr:rowOff>27940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7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71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46990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54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扶助費に係る経常経費の割合が前年度より増加したものの、類似団体平均をやや下回っている。</a:t>
          </a:r>
        </a:p>
        <a:p>
          <a:r>
            <a:rPr kumimoji="1" lang="ja-JP" altLang="en-US" sz="1300">
              <a:latin typeface="ＭＳ Ｐゴシック" panose="020B0600070205080204" pitchFamily="50" charset="-128"/>
              <a:ea typeface="ＭＳ Ｐゴシック" panose="020B0600070205080204" pitchFamily="50" charset="-128"/>
            </a:rPr>
            <a:t>　今後も、障害福祉サービスの利用や心身医療費扶助等の増加が予測されるが、引き続き、各制度の適正な運用に努める。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9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120650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9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57</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504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その他の経常経費率としての公営企業会計及び特別会計への繰出金について、類似団体平均となっている。</a:t>
          </a:r>
        </a:p>
        <a:p>
          <a:r>
            <a:rPr kumimoji="1" lang="ja-JP" altLang="en-US" sz="1300">
              <a:latin typeface="ＭＳ Ｐゴシック" panose="020B0600070205080204" pitchFamily="50" charset="-128"/>
              <a:ea typeface="ＭＳ Ｐゴシック" panose="020B0600070205080204" pitchFamily="50" charset="-128"/>
            </a:rPr>
            <a:t>　今後、公営企業会計については、計画的な事業実施を行うとともに独立採算の原則に沿った経営方針により健全化を図り、特別会計については、経費の削減・抑制し、繰出金の抑制に努める。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33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56</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87328"/>
          <a:ext cx="889000" cy="4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55</xdr:row>
      <xdr:rowOff>97065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873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55</xdr:row>
      <xdr:rowOff>151493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しかし、今後も、病院、広域塵芥処理施設等へ補助費負担金に大きな変動は見込めないため、補助金をはじめ補助費等の効率的かつ適切な運用と執行によりいっそう努める。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14986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992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22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公債費については、令和元年から令和５年度で減少しているものの、類似団体平均に比べ高い数値で推移している。</a:t>
          </a:r>
        </a:p>
        <a:p>
          <a:r>
            <a:rPr kumimoji="1" lang="ja-JP" altLang="en-US" sz="1300">
              <a:latin typeface="ＭＳ Ｐゴシック" panose="020B0600070205080204" pitchFamily="50" charset="-128"/>
              <a:ea typeface="ＭＳ Ｐゴシック" panose="020B0600070205080204" pitchFamily="50" charset="-128"/>
            </a:rPr>
            <a:t>　近年、大型整備事業が集中したことにより、今後も高い数値で推移することが予想されるが、公共事業の選択と集中の徹底等により、通常債の発行を抑制するとともに、財源的に有利な通常債の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132715</xdr:rowOff>
    </xdr:from>
    <xdr:to>
      <xdr:col>24</xdr:col>
      <xdr:colOff>25400</xdr:colOff>
      <xdr:row>75</xdr:row>
      <xdr:rowOff>147955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914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147955</xdr:rowOff>
    </xdr:from>
    <xdr:to>
      <xdr:col>19</xdr:col>
      <xdr:colOff>187325</xdr:colOff>
      <xdr:row>75</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0067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161289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2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3175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200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81915</xdr:rowOff>
    </xdr:from>
    <xdr:to>
      <xdr:col>24</xdr:col>
      <xdr:colOff>76200</xdr:colOff>
      <xdr:row>76</xdr:row>
      <xdr:rowOff>12064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53992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97155</xdr:rowOff>
    </xdr:from>
    <xdr:to>
      <xdr:col>20</xdr:col>
      <xdr:colOff>38100</xdr:colOff>
      <xdr:row>76</xdr:row>
      <xdr:rowOff>27305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12082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4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25416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25416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123825</xdr:rowOff>
    </xdr:from>
    <xdr:to>
      <xdr:col>6</xdr:col>
      <xdr:colOff>171450</xdr:colOff>
      <xdr:row>76</xdr:row>
      <xdr:rowOff>53975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38752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6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の経常収支比率は、類似団体平均を下回っているものの、広域消防組合、南和広域医療企業団等への負担金の影響が大きいため、今後も引き続き各経費において更なる改善・改革を進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874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76708</xdr:rowOff>
    </xdr:from>
    <xdr:to>
      <xdr:col>78</xdr:col>
      <xdr:colOff>69850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640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76708</xdr:rowOff>
    </xdr:from>
    <xdr:to>
      <xdr:col>73</xdr:col>
      <xdr:colOff>180975</xdr:colOff>
      <xdr:row>75</xdr:row>
      <xdr:rowOff>106426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6400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104139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65176"/>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25908</xdr:rowOff>
    </xdr:from>
    <xdr:to>
      <xdr:col>74</xdr:col>
      <xdr:colOff>31750</xdr:colOff>
      <xdr:row>74</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137685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154193</xdr:rowOff>
    </xdr:from>
    <xdr:to>
      <xdr:col>29</xdr:col>
      <xdr:colOff>127000</xdr:colOff>
      <xdr:row>16</xdr:row>
      <xdr:rowOff>40763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73568"/>
          <a:ext cx="647700" cy="5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157012</xdr:rowOff>
    </xdr:from>
    <xdr:to>
      <xdr:col>26</xdr:col>
      <xdr:colOff>50800</xdr:colOff>
      <xdr:row>16</xdr:row>
      <xdr:rowOff>40763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76387"/>
          <a:ext cx="698500" cy="5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113883</xdr:rowOff>
    </xdr:from>
    <xdr:to>
      <xdr:col>22</xdr:col>
      <xdr:colOff>114300</xdr:colOff>
      <xdr:row>15</xdr:row>
      <xdr:rowOff>157012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33258"/>
          <a:ext cx="6985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113883</xdr:rowOff>
    </xdr:from>
    <xdr:to>
      <xdr:col>18</xdr:col>
      <xdr:colOff>177800</xdr:colOff>
      <xdr:row>16</xdr:row>
      <xdr:rowOff>53347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33258"/>
          <a:ext cx="698500" cy="110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103393</xdr:rowOff>
    </xdr:from>
    <xdr:to>
      <xdr:col>29</xdr:col>
      <xdr:colOff>177800</xdr:colOff>
      <xdr:row>16</xdr:row>
      <xdr:rowOff>33543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2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119920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161413</xdr:rowOff>
    </xdr:from>
    <xdr:to>
      <xdr:col>26</xdr:col>
      <xdr:colOff>101600</xdr:colOff>
      <xdr:row>16</xdr:row>
      <xdr:rowOff>91563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101740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4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106212</xdr:rowOff>
    </xdr:from>
    <xdr:to>
      <xdr:col>22</xdr:col>
      <xdr:colOff>165100</xdr:colOff>
      <xdr:row>16</xdr:row>
      <xdr:rowOff>36362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2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46539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63083</xdr:rowOff>
    </xdr:from>
    <xdr:to>
      <xdr:col>19</xdr:col>
      <xdr:colOff>38100</xdr:colOff>
      <xdr:row>15</xdr:row>
      <xdr:rowOff>164683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8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3410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5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2547</xdr:rowOff>
    </xdr:from>
    <xdr:to>
      <xdr:col>15</xdr:col>
      <xdr:colOff>101600</xdr:colOff>
      <xdr:row>16</xdr:row>
      <xdr:rowOff>104147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9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114324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6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46200</xdr:rowOff>
    </xdr:from>
    <xdr:to>
      <xdr:col>29</xdr:col>
      <xdr:colOff>127000</xdr:colOff>
      <xdr:row>38</xdr:row>
      <xdr:rowOff>52946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13800"/>
          <a:ext cx="647700" cy="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46200</xdr:rowOff>
    </xdr:from>
    <xdr:to>
      <xdr:col>26</xdr:col>
      <xdr:colOff>50800</xdr:colOff>
      <xdr:row>38</xdr:row>
      <xdr:rowOff>62516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13800"/>
          <a:ext cx="698500" cy="16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38871</xdr:rowOff>
    </xdr:from>
    <xdr:to>
      <xdr:col>22</xdr:col>
      <xdr:colOff>114300</xdr:colOff>
      <xdr:row>38</xdr:row>
      <xdr:rowOff>62516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06471"/>
          <a:ext cx="698500" cy="23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21733</xdr:rowOff>
    </xdr:from>
    <xdr:to>
      <xdr:col>18</xdr:col>
      <xdr:colOff>177800</xdr:colOff>
      <xdr:row>38</xdr:row>
      <xdr:rowOff>38871</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489333"/>
          <a:ext cx="698500" cy="17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2146</xdr:rowOff>
    </xdr:from>
    <xdr:to>
      <xdr:col>29</xdr:col>
      <xdr:colOff>177800</xdr:colOff>
      <xdr:row>38</xdr:row>
      <xdr:rowOff>103746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6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317123</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4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338300</xdr:rowOff>
    </xdr:from>
    <xdr:to>
      <xdr:col>26</xdr:col>
      <xdr:colOff>101600</xdr:colOff>
      <xdr:row>38</xdr:row>
      <xdr:rowOff>97000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63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107177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3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11716</xdr:rowOff>
    </xdr:from>
    <xdr:to>
      <xdr:col>22</xdr:col>
      <xdr:colOff>165100</xdr:colOff>
      <xdr:row>38</xdr:row>
      <xdr:rowOff>113316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7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98093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6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330971</xdr:rowOff>
    </xdr:from>
    <xdr:to>
      <xdr:col>19</xdr:col>
      <xdr:colOff>38100</xdr:colOff>
      <xdr:row>38</xdr:row>
      <xdr:rowOff>89671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99848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2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313833</xdr:rowOff>
    </xdr:from>
    <xdr:to>
      <xdr:col>15</xdr:col>
      <xdr:colOff>101600</xdr:colOff>
      <xdr:row>38</xdr:row>
      <xdr:rowOff>72533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3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82710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0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27,477
26,978
292.02
19,098,545
18,246,912
742,127
10,935,334
25,961,570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164977</xdr:rowOff>
    </xdr:from>
    <xdr:to>
      <xdr:col>24</xdr:col>
      <xdr:colOff>63500</xdr:colOff>
      <xdr:row>36</xdr:row>
      <xdr:rowOff>5675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5727"/>
          <a:ext cx="8382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152534</xdr:rowOff>
    </xdr:from>
    <xdr:to>
      <xdr:col>19</xdr:col>
      <xdr:colOff>177800</xdr:colOff>
      <xdr:row>36</xdr:row>
      <xdr:rowOff>5675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53284"/>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152534</xdr:rowOff>
    </xdr:from>
    <xdr:to>
      <xdr:col>15</xdr:col>
      <xdr:colOff>50800</xdr:colOff>
      <xdr:row>36</xdr:row>
      <xdr:rowOff>61551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3284"/>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61551</xdr:rowOff>
    </xdr:from>
    <xdr:to>
      <xdr:col>10</xdr:col>
      <xdr:colOff>114300</xdr:colOff>
      <xdr:row>37</xdr:row>
      <xdr:rowOff>147951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3751"/>
          <a:ext cx="889000" cy="25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114177</xdr:rowOff>
    </xdr:from>
    <xdr:to>
      <xdr:col>24</xdr:col>
      <xdr:colOff>114300</xdr:colOff>
      <xdr:row>36</xdr:row>
      <xdr:rowOff>44327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137054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126325</xdr:rowOff>
    </xdr:from>
    <xdr:to>
      <xdr:col>20</xdr:col>
      <xdr:colOff>38100</xdr:colOff>
      <xdr:row>36</xdr:row>
      <xdr:rowOff>56475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73002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90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101734</xdr:rowOff>
    </xdr:from>
    <xdr:to>
      <xdr:col>15</xdr:col>
      <xdr:colOff>101600</xdr:colOff>
      <xdr:row>36</xdr:row>
      <xdr:rowOff>31884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48411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7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10751</xdr:rowOff>
    </xdr:from>
    <xdr:to>
      <xdr:col>10</xdr:col>
      <xdr:colOff>165100</xdr:colOff>
      <xdr:row>36</xdr:row>
      <xdr:rowOff>112351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128878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95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97151</xdr:rowOff>
    </xdr:from>
    <xdr:to>
      <xdr:col>6</xdr:col>
      <xdr:colOff>38100</xdr:colOff>
      <xdr:row>38</xdr:row>
      <xdr:rowOff>27301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18428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3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44124</xdr:rowOff>
    </xdr:from>
    <xdr:to>
      <xdr:col>24</xdr:col>
      <xdr:colOff>63500</xdr:colOff>
      <xdr:row>58</xdr:row>
      <xdr:rowOff>55080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88224"/>
          <a:ext cx="8382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28404</xdr:rowOff>
    </xdr:from>
    <xdr:to>
      <xdr:col>19</xdr:col>
      <xdr:colOff>177800</xdr:colOff>
      <xdr:row>58</xdr:row>
      <xdr:rowOff>44124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72504"/>
          <a:ext cx="889000" cy="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28404</xdr:rowOff>
    </xdr:from>
    <xdr:to>
      <xdr:col>15</xdr:col>
      <xdr:colOff>50800</xdr:colOff>
      <xdr:row>58</xdr:row>
      <xdr:rowOff>68975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2504"/>
          <a:ext cx="889000" cy="4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45829</xdr:rowOff>
    </xdr:from>
    <xdr:to>
      <xdr:col>10</xdr:col>
      <xdr:colOff>114300</xdr:colOff>
      <xdr:row>58</xdr:row>
      <xdr:rowOff>68975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89929"/>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4280</xdr:rowOff>
    </xdr:from>
    <xdr:to>
      <xdr:col>24</xdr:col>
      <xdr:colOff>114300</xdr:colOff>
      <xdr:row>58</xdr:row>
      <xdr:rowOff>105880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164774</xdr:rowOff>
    </xdr:from>
    <xdr:to>
      <xdr:col>20</xdr:col>
      <xdr:colOff>38100</xdr:colOff>
      <xdr:row>58</xdr:row>
      <xdr:rowOff>94924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86051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149054</xdr:rowOff>
    </xdr:from>
    <xdr:to>
      <xdr:col>15</xdr:col>
      <xdr:colOff>101600</xdr:colOff>
      <xdr:row>58</xdr:row>
      <xdr:rowOff>79204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95731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6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18175</xdr:rowOff>
    </xdr:from>
    <xdr:to>
      <xdr:col>10</xdr:col>
      <xdr:colOff>165100</xdr:colOff>
      <xdr:row>58</xdr:row>
      <xdr:rowOff>119775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110902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166479</xdr:rowOff>
    </xdr:from>
    <xdr:to>
      <xdr:col>6</xdr:col>
      <xdr:colOff>38100</xdr:colOff>
      <xdr:row>58</xdr:row>
      <xdr:rowOff>96629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113156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19932</xdr:rowOff>
    </xdr:from>
    <xdr:to>
      <xdr:col>24</xdr:col>
      <xdr:colOff>63500</xdr:colOff>
      <xdr:row>79</xdr:row>
      <xdr:rowOff>26924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64482"/>
          <a:ext cx="8382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16560</xdr:rowOff>
    </xdr:from>
    <xdr:to>
      <xdr:col>19</xdr:col>
      <xdr:colOff>177800</xdr:colOff>
      <xdr:row>79</xdr:row>
      <xdr:rowOff>19932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61110"/>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2484</xdr:rowOff>
    </xdr:from>
    <xdr:to>
      <xdr:col>15</xdr:col>
      <xdr:colOff>50800</xdr:colOff>
      <xdr:row>79</xdr:row>
      <xdr:rowOff>16560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4703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2484</xdr:rowOff>
    </xdr:from>
    <xdr:to>
      <xdr:col>10</xdr:col>
      <xdr:colOff>114300</xdr:colOff>
      <xdr:row>79</xdr:row>
      <xdr:rowOff>13551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7034"/>
          <a:ext cx="889000" cy="1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147574</xdr:rowOff>
    </xdr:from>
    <xdr:to>
      <xdr:col>24</xdr:col>
      <xdr:colOff>114300</xdr:colOff>
      <xdr:row>79</xdr:row>
      <xdr:rowOff>77724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62501</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5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140582</xdr:rowOff>
    </xdr:from>
    <xdr:to>
      <xdr:col>20</xdr:col>
      <xdr:colOff>38100</xdr:colOff>
      <xdr:row>79</xdr:row>
      <xdr:rowOff>70732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61859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137210</xdr:rowOff>
    </xdr:from>
    <xdr:to>
      <xdr:col>15</xdr:col>
      <xdr:colOff>101600</xdr:colOff>
      <xdr:row>79</xdr:row>
      <xdr:rowOff>67360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58487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0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123134</xdr:rowOff>
    </xdr:from>
    <xdr:to>
      <xdr:col>10</xdr:col>
      <xdr:colOff>165100</xdr:colOff>
      <xdr:row>79</xdr:row>
      <xdr:rowOff>53284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44411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134201</xdr:rowOff>
    </xdr:from>
    <xdr:to>
      <xdr:col>6</xdr:col>
      <xdr:colOff>38100</xdr:colOff>
      <xdr:row>79</xdr:row>
      <xdr:rowOff>64351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55478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63202</xdr:rowOff>
    </xdr:from>
    <xdr:to>
      <xdr:col>24</xdr:col>
      <xdr:colOff>63500</xdr:colOff>
      <xdr:row>96</xdr:row>
      <xdr:rowOff>65863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22402"/>
          <a:ext cx="8382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65863</xdr:rowOff>
    </xdr:from>
    <xdr:to>
      <xdr:col>19</xdr:col>
      <xdr:colOff>177800</xdr:colOff>
      <xdr:row>96</xdr:row>
      <xdr:rowOff>136568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25063"/>
          <a:ext cx="889000" cy="7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136568</xdr:rowOff>
    </xdr:from>
    <xdr:to>
      <xdr:col>15</xdr:col>
      <xdr:colOff>50800</xdr:colOff>
      <xdr:row>97</xdr:row>
      <xdr:rowOff>74946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95768"/>
          <a:ext cx="889000" cy="10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48557</xdr:rowOff>
    </xdr:from>
    <xdr:to>
      <xdr:col>10</xdr:col>
      <xdr:colOff>114300</xdr:colOff>
      <xdr:row>97</xdr:row>
      <xdr:rowOff>74946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79207"/>
          <a:ext cx="889000" cy="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12402</xdr:rowOff>
    </xdr:from>
    <xdr:to>
      <xdr:col>24</xdr:col>
      <xdr:colOff>114300</xdr:colOff>
      <xdr:row>96</xdr:row>
      <xdr:rowOff>114002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7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162279</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5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15063</xdr:rowOff>
    </xdr:from>
    <xdr:to>
      <xdr:col>20</xdr:col>
      <xdr:colOff>38100</xdr:colOff>
      <xdr:row>96</xdr:row>
      <xdr:rowOff>116663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107790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56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85768</xdr:rowOff>
    </xdr:from>
    <xdr:to>
      <xdr:col>15</xdr:col>
      <xdr:colOff>101600</xdr:colOff>
      <xdr:row>97</xdr:row>
      <xdr:rowOff>15918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7045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3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24146</xdr:rowOff>
    </xdr:from>
    <xdr:to>
      <xdr:col>10</xdr:col>
      <xdr:colOff>165100</xdr:colOff>
      <xdr:row>97</xdr:row>
      <xdr:rowOff>125746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116873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4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169207</xdr:rowOff>
    </xdr:from>
    <xdr:to>
      <xdr:col>6</xdr:col>
      <xdr:colOff>38100</xdr:colOff>
      <xdr:row>97</xdr:row>
      <xdr:rowOff>99357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90484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2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170473</xdr:rowOff>
    </xdr:from>
    <xdr:to>
      <xdr:col>55</xdr:col>
      <xdr:colOff>0</xdr:colOff>
      <xdr:row>37</xdr:row>
      <xdr:rowOff>15239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42673"/>
          <a:ext cx="8382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15239</xdr:rowOff>
    </xdr:from>
    <xdr:to>
      <xdr:col>50</xdr:col>
      <xdr:colOff>114300</xdr:colOff>
      <xdr:row>37</xdr:row>
      <xdr:rowOff>52382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58889"/>
          <a:ext cx="889000" cy="3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97550</xdr:rowOff>
    </xdr:from>
    <xdr:to>
      <xdr:col>45</xdr:col>
      <xdr:colOff>177800</xdr:colOff>
      <xdr:row>37</xdr:row>
      <xdr:rowOff>52382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26850"/>
          <a:ext cx="889000" cy="46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97550</xdr:rowOff>
    </xdr:from>
    <xdr:to>
      <xdr:col>41</xdr:col>
      <xdr:colOff>50800</xdr:colOff>
      <xdr:row>36</xdr:row>
      <xdr:rowOff>131901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26850"/>
          <a:ext cx="889000" cy="37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119673</xdr:rowOff>
    </xdr:from>
    <xdr:to>
      <xdr:col>55</xdr:col>
      <xdr:colOff>50800</xdr:colOff>
      <xdr:row>37</xdr:row>
      <xdr:rowOff>49823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98100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7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135889</xdr:rowOff>
    </xdr:from>
    <xdr:to>
      <xdr:col>50</xdr:col>
      <xdr:colOff>165100</xdr:colOff>
      <xdr:row>37</xdr:row>
      <xdr:rowOff>66039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57166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1582</xdr:rowOff>
    </xdr:from>
    <xdr:to>
      <xdr:col>46</xdr:col>
      <xdr:colOff>38100</xdr:colOff>
      <xdr:row>37</xdr:row>
      <xdr:rowOff>103182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94309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46750</xdr:rowOff>
    </xdr:from>
    <xdr:to>
      <xdr:col>41</xdr:col>
      <xdr:colOff>101600</xdr:colOff>
      <xdr:row>34</xdr:row>
      <xdr:rowOff>148350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164877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5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81101</xdr:rowOff>
    </xdr:from>
    <xdr:to>
      <xdr:col>36</xdr:col>
      <xdr:colOff>165100</xdr:colOff>
      <xdr:row>37</xdr:row>
      <xdr:rowOff>11251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27778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2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53943</xdr:rowOff>
    </xdr:from>
    <xdr:to>
      <xdr:col>55</xdr:col>
      <xdr:colOff>0</xdr:colOff>
      <xdr:row>58</xdr:row>
      <xdr:rowOff>58609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98043"/>
          <a:ext cx="838200" cy="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39251</xdr:rowOff>
    </xdr:from>
    <xdr:to>
      <xdr:col>50</xdr:col>
      <xdr:colOff>114300</xdr:colOff>
      <xdr:row>58</xdr:row>
      <xdr:rowOff>53943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640451"/>
          <a:ext cx="889000" cy="35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39251</xdr:rowOff>
    </xdr:from>
    <xdr:to>
      <xdr:col>45</xdr:col>
      <xdr:colOff>177800</xdr:colOff>
      <xdr:row>56</xdr:row>
      <xdr:rowOff>102950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640451"/>
          <a:ext cx="889000" cy="6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102950</xdr:rowOff>
    </xdr:from>
    <xdr:to>
      <xdr:col>41</xdr:col>
      <xdr:colOff>50800</xdr:colOff>
      <xdr:row>56</xdr:row>
      <xdr:rowOff>130851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04150"/>
          <a:ext cx="889000" cy="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7809</xdr:rowOff>
    </xdr:from>
    <xdr:to>
      <xdr:col>55</xdr:col>
      <xdr:colOff>50800</xdr:colOff>
      <xdr:row>58</xdr:row>
      <xdr:rowOff>109409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94186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3143</xdr:rowOff>
    </xdr:from>
    <xdr:to>
      <xdr:col>50</xdr:col>
      <xdr:colOff>165100</xdr:colOff>
      <xdr:row>58</xdr:row>
      <xdr:rowOff>104743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95870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159901</xdr:rowOff>
    </xdr:from>
    <xdr:to>
      <xdr:col>46</xdr:col>
      <xdr:colOff>38100</xdr:colOff>
      <xdr:row>56</xdr:row>
      <xdr:rowOff>90051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5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106578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3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52150</xdr:rowOff>
    </xdr:from>
    <xdr:to>
      <xdr:col>41</xdr:col>
      <xdr:colOff>101600</xdr:colOff>
      <xdr:row>56</xdr:row>
      <xdr:rowOff>153750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170277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2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80051</xdr:rowOff>
    </xdr:from>
    <xdr:to>
      <xdr:col>36</xdr:col>
      <xdr:colOff>165100</xdr:colOff>
      <xdr:row>57</xdr:row>
      <xdr:rowOff>10201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26728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5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27496</xdr:rowOff>
    </xdr:from>
    <xdr:to>
      <xdr:col>55</xdr:col>
      <xdr:colOff>0</xdr:colOff>
      <xdr:row>79</xdr:row>
      <xdr:rowOff>32804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2046"/>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91287</xdr:rowOff>
    </xdr:from>
    <xdr:to>
      <xdr:col>50</xdr:col>
      <xdr:colOff>114300</xdr:colOff>
      <xdr:row>79</xdr:row>
      <xdr:rowOff>32804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264237"/>
          <a:ext cx="889000" cy="13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91287</xdr:rowOff>
    </xdr:from>
    <xdr:to>
      <xdr:col>45</xdr:col>
      <xdr:colOff>177800</xdr:colOff>
      <xdr:row>72</xdr:row>
      <xdr:rowOff>40336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264237"/>
          <a:ext cx="889000" cy="12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168935</xdr:rowOff>
    </xdr:from>
    <xdr:to>
      <xdr:col>41</xdr:col>
      <xdr:colOff>50800</xdr:colOff>
      <xdr:row>72</xdr:row>
      <xdr:rowOff>40336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341885"/>
          <a:ext cx="889000" cy="4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148146</xdr:rowOff>
    </xdr:from>
    <xdr:to>
      <xdr:col>55</xdr:col>
      <xdr:colOff>50800</xdr:colOff>
      <xdr:row>79</xdr:row>
      <xdr:rowOff>78296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63073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153454</xdr:rowOff>
    </xdr:from>
    <xdr:to>
      <xdr:col>50</xdr:col>
      <xdr:colOff>165100</xdr:colOff>
      <xdr:row>79</xdr:row>
      <xdr:rowOff>83604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74731</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19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40487</xdr:rowOff>
    </xdr:from>
    <xdr:to>
      <xdr:col>46</xdr:col>
      <xdr:colOff>38100</xdr:colOff>
      <xdr:row>71</xdr:row>
      <xdr:rowOff>142087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2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158614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19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160986</xdr:rowOff>
    </xdr:from>
    <xdr:to>
      <xdr:col>41</xdr:col>
      <xdr:colOff>101600</xdr:colOff>
      <xdr:row>72</xdr:row>
      <xdr:rowOff>91136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33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107663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10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118135</xdr:rowOff>
    </xdr:from>
    <xdr:to>
      <xdr:col>36</xdr:col>
      <xdr:colOff>165100</xdr:colOff>
      <xdr:row>72</xdr:row>
      <xdr:rowOff>48285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2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64812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69365</xdr:rowOff>
    </xdr:from>
    <xdr:to>
      <xdr:col>55</xdr:col>
      <xdr:colOff>0</xdr:colOff>
      <xdr:row>98</xdr:row>
      <xdr:rowOff>72876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71465"/>
          <a:ext cx="8382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119390</xdr:rowOff>
    </xdr:from>
    <xdr:to>
      <xdr:col>50</xdr:col>
      <xdr:colOff>114300</xdr:colOff>
      <xdr:row>98</xdr:row>
      <xdr:rowOff>72876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50040"/>
          <a:ext cx="889000" cy="1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119390</xdr:rowOff>
    </xdr:from>
    <xdr:to>
      <xdr:col>45</xdr:col>
      <xdr:colOff>177800</xdr:colOff>
      <xdr:row>97</xdr:row>
      <xdr:rowOff>158905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50040"/>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158905</xdr:rowOff>
    </xdr:from>
    <xdr:to>
      <xdr:col>41</xdr:col>
      <xdr:colOff>50800</xdr:colOff>
      <xdr:row>98</xdr:row>
      <xdr:rowOff>30087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89555"/>
          <a:ext cx="889000" cy="4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18565</xdr:rowOff>
    </xdr:from>
    <xdr:to>
      <xdr:col>55</xdr:col>
      <xdr:colOff>50800</xdr:colOff>
      <xdr:row>98</xdr:row>
      <xdr:rowOff>120165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22076</xdr:rowOff>
    </xdr:from>
    <xdr:to>
      <xdr:col>50</xdr:col>
      <xdr:colOff>165100</xdr:colOff>
      <xdr:row>98</xdr:row>
      <xdr:rowOff>123676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114803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68590</xdr:rowOff>
    </xdr:from>
    <xdr:to>
      <xdr:col>46</xdr:col>
      <xdr:colOff>38100</xdr:colOff>
      <xdr:row>97</xdr:row>
      <xdr:rowOff>170190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7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108105</xdr:rowOff>
    </xdr:from>
    <xdr:to>
      <xdr:col>41</xdr:col>
      <xdr:colOff>101600</xdr:colOff>
      <xdr:row>98</xdr:row>
      <xdr:rowOff>38255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54782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1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150737</xdr:rowOff>
    </xdr:from>
    <xdr:to>
      <xdr:col>36</xdr:col>
      <xdr:colOff>165100</xdr:colOff>
      <xdr:row>98</xdr:row>
      <xdr:rowOff>80887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72014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47968</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63068"/>
          <a:ext cx="838200" cy="1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25806</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2356"/>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146393</xdr:rowOff>
    </xdr:from>
    <xdr:to>
      <xdr:col>76</xdr:col>
      <xdr:colOff>114300</xdr:colOff>
      <xdr:row>39</xdr:row>
      <xdr:rowOff>25806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61493"/>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139573</xdr:rowOff>
    </xdr:from>
    <xdr:to>
      <xdr:col>71</xdr:col>
      <xdr:colOff>177800</xdr:colOff>
      <xdr:row>38</xdr:row>
      <xdr:rowOff>146393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483223"/>
          <a:ext cx="889000" cy="1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168618</xdr:rowOff>
    </xdr:from>
    <xdr:to>
      <xdr:col>85</xdr:col>
      <xdr:colOff>177800</xdr:colOff>
      <xdr:row>38</xdr:row>
      <xdr:rowOff>98768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20045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146456</xdr:rowOff>
    </xdr:from>
    <xdr:to>
      <xdr:col>76</xdr:col>
      <xdr:colOff>165100</xdr:colOff>
      <xdr:row>39</xdr:row>
      <xdr:rowOff>76606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67733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95593</xdr:rowOff>
    </xdr:from>
    <xdr:to>
      <xdr:col>72</xdr:col>
      <xdr:colOff>38100</xdr:colOff>
      <xdr:row>39</xdr:row>
      <xdr:rowOff>25743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16870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88773</xdr:rowOff>
    </xdr:from>
    <xdr:to>
      <xdr:col>67</xdr:col>
      <xdr:colOff>101600</xdr:colOff>
      <xdr:row>38</xdr:row>
      <xdr:rowOff>18923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35450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0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59872</xdr:rowOff>
    </xdr:from>
    <xdr:to>
      <xdr:col>85</xdr:col>
      <xdr:colOff>127000</xdr:colOff>
      <xdr:row>77</xdr:row>
      <xdr:rowOff>78141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61522"/>
          <a:ext cx="8382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35029</xdr:rowOff>
    </xdr:from>
    <xdr:to>
      <xdr:col>81</xdr:col>
      <xdr:colOff>50800</xdr:colOff>
      <xdr:row>77</xdr:row>
      <xdr:rowOff>59872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36679"/>
          <a:ext cx="889000" cy="2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35029</xdr:rowOff>
    </xdr:from>
    <xdr:to>
      <xdr:col>76</xdr:col>
      <xdr:colOff>114300</xdr:colOff>
      <xdr:row>77</xdr:row>
      <xdr:rowOff>74743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36679"/>
          <a:ext cx="889000" cy="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74743</xdr:rowOff>
    </xdr:from>
    <xdr:to>
      <xdr:col>71</xdr:col>
      <xdr:colOff>177800</xdr:colOff>
      <xdr:row>77</xdr:row>
      <xdr:rowOff>81969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76393"/>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27341</xdr:rowOff>
    </xdr:from>
    <xdr:to>
      <xdr:col>85</xdr:col>
      <xdr:colOff>177800</xdr:colOff>
      <xdr:row>77</xdr:row>
      <xdr:rowOff>128941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50218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8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9072</xdr:rowOff>
    </xdr:from>
    <xdr:to>
      <xdr:col>81</xdr:col>
      <xdr:colOff>101600</xdr:colOff>
      <xdr:row>77</xdr:row>
      <xdr:rowOff>110672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127199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8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155679</xdr:rowOff>
    </xdr:from>
    <xdr:to>
      <xdr:col>76</xdr:col>
      <xdr:colOff>165100</xdr:colOff>
      <xdr:row>77</xdr:row>
      <xdr:rowOff>85829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102356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23943</xdr:rowOff>
    </xdr:from>
    <xdr:to>
      <xdr:col>72</xdr:col>
      <xdr:colOff>38100</xdr:colOff>
      <xdr:row>77</xdr:row>
      <xdr:rowOff>125543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2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142070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0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31169</xdr:rowOff>
    </xdr:from>
    <xdr:to>
      <xdr:col>67</xdr:col>
      <xdr:colOff>101600</xdr:colOff>
      <xdr:row>77</xdr:row>
      <xdr:rowOff>132769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149296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0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69746</xdr:rowOff>
    </xdr:from>
    <xdr:to>
      <xdr:col>85</xdr:col>
      <xdr:colOff>127000</xdr:colOff>
      <xdr:row>98</xdr:row>
      <xdr:rowOff>82913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71846"/>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69746</xdr:rowOff>
    </xdr:from>
    <xdr:to>
      <xdr:col>81</xdr:col>
      <xdr:colOff>50800</xdr:colOff>
      <xdr:row>98</xdr:row>
      <xdr:rowOff>70242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71846"/>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70242</xdr:rowOff>
    </xdr:from>
    <xdr:to>
      <xdr:col>76</xdr:col>
      <xdr:colOff>114300</xdr:colOff>
      <xdr:row>98</xdr:row>
      <xdr:rowOff>125645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2342"/>
          <a:ext cx="889000" cy="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125645</xdr:rowOff>
    </xdr:from>
    <xdr:to>
      <xdr:col>71</xdr:col>
      <xdr:colOff>177800</xdr:colOff>
      <xdr:row>98</xdr:row>
      <xdr:rowOff>132989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7745"/>
          <a:ext cx="8890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32113</xdr:rowOff>
    </xdr:from>
    <xdr:to>
      <xdr:col>85</xdr:col>
      <xdr:colOff>177800</xdr:colOff>
      <xdr:row>98</xdr:row>
      <xdr:rowOff>133713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18946</xdr:rowOff>
    </xdr:from>
    <xdr:to>
      <xdr:col>81</xdr:col>
      <xdr:colOff>101600</xdr:colOff>
      <xdr:row>98</xdr:row>
      <xdr:rowOff>120546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111673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19442</xdr:rowOff>
    </xdr:from>
    <xdr:to>
      <xdr:col>76</xdr:col>
      <xdr:colOff>165100</xdr:colOff>
      <xdr:row>98</xdr:row>
      <xdr:rowOff>121042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112169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74845</xdr:rowOff>
    </xdr:from>
    <xdr:to>
      <xdr:col>72</xdr:col>
      <xdr:colOff>38100</xdr:colOff>
      <xdr:row>99</xdr:row>
      <xdr:rowOff>4995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167572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6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82189</xdr:rowOff>
    </xdr:from>
    <xdr:to>
      <xdr:col>67</xdr:col>
      <xdr:colOff>101600</xdr:colOff>
      <xdr:row>99</xdr:row>
      <xdr:rowOff>12339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3466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116802</xdr:rowOff>
    </xdr:from>
    <xdr:to>
      <xdr:col>116</xdr:col>
      <xdr:colOff>63500</xdr:colOff>
      <xdr:row>37</xdr:row>
      <xdr:rowOff>166446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460452"/>
          <a:ext cx="838200" cy="4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88455</xdr:rowOff>
    </xdr:from>
    <xdr:to>
      <xdr:col>111</xdr:col>
      <xdr:colOff>177800</xdr:colOff>
      <xdr:row>37</xdr:row>
      <xdr:rowOff>116802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432105"/>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88455</xdr:rowOff>
    </xdr:from>
    <xdr:to>
      <xdr:col>107</xdr:col>
      <xdr:colOff>50800</xdr:colOff>
      <xdr:row>38</xdr:row>
      <xdr:rowOff>105163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32105"/>
          <a:ext cx="889000" cy="18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105163</xdr:rowOff>
    </xdr:from>
    <xdr:to>
      <xdr:col>102</xdr:col>
      <xdr:colOff>114300</xdr:colOff>
      <xdr:row>38</xdr:row>
      <xdr:rowOff>128136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20263"/>
          <a:ext cx="889000" cy="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115646</xdr:rowOff>
    </xdr:from>
    <xdr:to>
      <xdr:col>116</xdr:col>
      <xdr:colOff>114300</xdr:colOff>
      <xdr:row>38</xdr:row>
      <xdr:rowOff>45796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138523</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66002</xdr:rowOff>
    </xdr:from>
    <xdr:to>
      <xdr:col>112</xdr:col>
      <xdr:colOff>38100</xdr:colOff>
      <xdr:row>37</xdr:row>
      <xdr:rowOff>167602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12679</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18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37655</xdr:rowOff>
    </xdr:from>
    <xdr:to>
      <xdr:col>107</xdr:col>
      <xdr:colOff>101600</xdr:colOff>
      <xdr:row>37</xdr:row>
      <xdr:rowOff>139255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3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155782</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61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54363</xdr:rowOff>
    </xdr:from>
    <xdr:to>
      <xdr:col>102</xdr:col>
      <xdr:colOff>165100</xdr:colOff>
      <xdr:row>38</xdr:row>
      <xdr:rowOff>155963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1039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4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77336</xdr:rowOff>
    </xdr:from>
    <xdr:to>
      <xdr:col>98</xdr:col>
      <xdr:colOff>38100</xdr:colOff>
      <xdr:row>39</xdr:row>
      <xdr:rowOff>7486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24014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6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138260</xdr:rowOff>
    </xdr:from>
    <xdr:to>
      <xdr:col>116</xdr:col>
      <xdr:colOff>63500</xdr:colOff>
      <xdr:row>58</xdr:row>
      <xdr:rowOff>138580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8236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138077</xdr:rowOff>
    </xdr:from>
    <xdr:to>
      <xdr:col>111</xdr:col>
      <xdr:colOff>177800</xdr:colOff>
      <xdr:row>58</xdr:row>
      <xdr:rowOff>138580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217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138077</xdr:rowOff>
    </xdr:from>
    <xdr:to>
      <xdr:col>107</xdr:col>
      <xdr:colOff>50800</xdr:colOff>
      <xdr:row>58</xdr:row>
      <xdr:rowOff>138763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8217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138283</xdr:rowOff>
    </xdr:from>
    <xdr:to>
      <xdr:col>102</xdr:col>
      <xdr:colOff>114300</xdr:colOff>
      <xdr:row>58</xdr:row>
      <xdr:rowOff>138763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2383"/>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87460</xdr:rowOff>
    </xdr:from>
    <xdr:to>
      <xdr:col>116</xdr:col>
      <xdr:colOff>114300</xdr:colOff>
      <xdr:row>59</xdr:row>
      <xdr:rowOff>17610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2387</xdr:rowOff>
    </xdr:from>
    <xdr:ext cx="313932"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6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87780</xdr:rowOff>
    </xdr:from>
    <xdr:to>
      <xdr:col>112</xdr:col>
      <xdr:colOff>38100</xdr:colOff>
      <xdr:row>59</xdr:row>
      <xdr:rowOff>17930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9057</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124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87277</xdr:rowOff>
    </xdr:from>
    <xdr:to>
      <xdr:col>107</xdr:col>
      <xdr:colOff>101600</xdr:colOff>
      <xdr:row>59</xdr:row>
      <xdr:rowOff>17427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8554</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333" y="10124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87963</xdr:rowOff>
    </xdr:from>
    <xdr:to>
      <xdr:col>102</xdr:col>
      <xdr:colOff>165100</xdr:colOff>
      <xdr:row>59</xdr:row>
      <xdr:rowOff>18113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9240</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87483</xdr:rowOff>
    </xdr:from>
    <xdr:to>
      <xdr:col>98</xdr:col>
      <xdr:colOff>38100</xdr:colOff>
      <xdr:row>59</xdr:row>
      <xdr:rowOff>17633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8760</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333" y="1012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35255</xdr:rowOff>
    </xdr:from>
    <xdr:to>
      <xdr:col>116</xdr:col>
      <xdr:colOff>63500</xdr:colOff>
      <xdr:row>77</xdr:row>
      <xdr:rowOff>84556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36905"/>
          <a:ext cx="8382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84556</xdr:rowOff>
    </xdr:from>
    <xdr:to>
      <xdr:col>111</xdr:col>
      <xdr:colOff>177800</xdr:colOff>
      <xdr:row>77</xdr:row>
      <xdr:rowOff>101764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86206"/>
          <a:ext cx="8890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101764</xdr:rowOff>
    </xdr:from>
    <xdr:to>
      <xdr:col>107</xdr:col>
      <xdr:colOff>50800</xdr:colOff>
      <xdr:row>77</xdr:row>
      <xdr:rowOff>116917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03414"/>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116917</xdr:rowOff>
    </xdr:from>
    <xdr:to>
      <xdr:col>102</xdr:col>
      <xdr:colOff>114300</xdr:colOff>
      <xdr:row>77</xdr:row>
      <xdr:rowOff>140005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18567"/>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155905</xdr:rowOff>
    </xdr:from>
    <xdr:to>
      <xdr:col>116</xdr:col>
      <xdr:colOff>114300</xdr:colOff>
      <xdr:row>77</xdr:row>
      <xdr:rowOff>86055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7332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33756</xdr:rowOff>
    </xdr:from>
    <xdr:to>
      <xdr:col>112</xdr:col>
      <xdr:colOff>38100</xdr:colOff>
      <xdr:row>77</xdr:row>
      <xdr:rowOff>135356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126483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50964</xdr:rowOff>
    </xdr:from>
    <xdr:to>
      <xdr:col>107</xdr:col>
      <xdr:colOff>101600</xdr:colOff>
      <xdr:row>77</xdr:row>
      <xdr:rowOff>152564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143691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4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66117</xdr:rowOff>
    </xdr:from>
    <xdr:to>
      <xdr:col>102</xdr:col>
      <xdr:colOff>165100</xdr:colOff>
      <xdr:row>77</xdr:row>
      <xdr:rowOff>167717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158844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89205</xdr:rowOff>
    </xdr:from>
    <xdr:to>
      <xdr:col>98</xdr:col>
      <xdr:colOff>38100</xdr:colOff>
      <xdr:row>78</xdr:row>
      <xdr:rowOff>19355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10482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住民一人当たりのコストとして、本市の状況としては、人件費、投資及び出資金、普通建設事業費を除いてはほぼ類似団体の平均値と同様の数値で推移している。主な増減要因は次によるものである。</a:t>
          </a:r>
          <a:endParaRPr lang="ja-JP" altLang="ja-JP" sz="1400">
            <a:effectLst/>
          </a:endParaRPr>
        </a:p>
        <a:p>
          <a:r>
            <a:rPr kumimoji="1" lang="ja-JP" altLang="ja-JP" sz="1100">
              <a:solidFill>
                <a:schemeClr val="dk1"/>
              </a:solidFill>
              <a:effectLst/>
              <a:latin typeface="+mn-lt"/>
              <a:ea typeface="+mn-ea"/>
              <a:cs typeface="+mn-cs"/>
            </a:rPr>
            <a:t>（扶助費）生活保護扶助費、障害福祉扶助費、電力・ガス・食料品等価格高騰重点支援事業の増加</a:t>
          </a:r>
          <a:r>
            <a:rPr kumimoji="1" lang="ja-JP" altLang="en-US" sz="1100">
              <a:solidFill>
                <a:schemeClr val="dk1"/>
              </a:solidFill>
              <a:effectLst/>
              <a:latin typeface="+mn-lt"/>
              <a:ea typeface="+mn-ea"/>
              <a:cs typeface="+mn-cs"/>
            </a:rPr>
            <a:t>　　　（補助費等）南和広域医療企業団負担金、電力・ガス・食料品等価格高騰重点支援事業の増加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災害復旧事業</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令和５年７月の豪雨対応による増加</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（投資及び出資金</a:t>
          </a:r>
          <a:r>
            <a:rPr kumimoji="1" lang="ja-JP" altLang="en-US" sz="1100">
              <a:solidFill>
                <a:sysClr val="windowText" lastClr="000000"/>
              </a:solidFill>
              <a:effectLst/>
              <a:latin typeface="+mn-lt"/>
              <a:ea typeface="+mn-ea"/>
              <a:cs typeface="+mn-cs"/>
            </a:rPr>
            <a:t>）下水道企業会計への</a:t>
          </a:r>
          <a:r>
            <a:rPr kumimoji="1" lang="ja-JP" altLang="en-US" sz="1100">
              <a:solidFill>
                <a:schemeClr val="dk1"/>
              </a:solidFill>
              <a:effectLst/>
              <a:latin typeface="+mn-lt"/>
              <a:ea typeface="+mn-ea"/>
              <a:cs typeface="+mn-cs"/>
            </a:rPr>
            <a:t>出資金の減少</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27,477
26,978
292.02
19,098,545
18,246,912
742,127
10,935,334
25,961,570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102362</xdr:rowOff>
    </xdr:from>
    <xdr:to>
      <xdr:col>24</xdr:col>
      <xdr:colOff>63500</xdr:colOff>
      <xdr:row>35</xdr:row>
      <xdr:rowOff>114935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3112"/>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107696</xdr:rowOff>
    </xdr:from>
    <xdr:to>
      <xdr:col>19</xdr:col>
      <xdr:colOff>177800</xdr:colOff>
      <xdr:row>35</xdr:row>
      <xdr:rowOff>114935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844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107696</xdr:rowOff>
    </xdr:from>
    <xdr:to>
      <xdr:col>15</xdr:col>
      <xdr:colOff>50800</xdr:colOff>
      <xdr:row>36</xdr:row>
      <xdr:rowOff>25781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8446"/>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54928</xdr:rowOff>
    </xdr:from>
    <xdr:to>
      <xdr:col>10</xdr:col>
      <xdr:colOff>114300</xdr:colOff>
      <xdr:row>36</xdr:row>
      <xdr:rowOff>25781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5678"/>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51562</xdr:rowOff>
    </xdr:from>
    <xdr:to>
      <xdr:col>24</xdr:col>
      <xdr:colOff>114300</xdr:colOff>
      <xdr:row>35</xdr:row>
      <xdr:rowOff>153162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74439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64135</xdr:rowOff>
    </xdr:from>
    <xdr:to>
      <xdr:col>20</xdr:col>
      <xdr:colOff>38100</xdr:colOff>
      <xdr:row>35</xdr:row>
      <xdr:rowOff>165735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10812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56896</xdr:rowOff>
    </xdr:from>
    <xdr:to>
      <xdr:col>15</xdr:col>
      <xdr:colOff>101600</xdr:colOff>
      <xdr:row>35</xdr:row>
      <xdr:rowOff>158496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3573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146431</xdr:rowOff>
    </xdr:from>
    <xdr:to>
      <xdr:col>10</xdr:col>
      <xdr:colOff>165100</xdr:colOff>
      <xdr:row>36</xdr:row>
      <xdr:rowOff>76581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67708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4128</xdr:rowOff>
    </xdr:from>
    <xdr:to>
      <xdr:col>6</xdr:col>
      <xdr:colOff>38100</xdr:colOff>
      <xdr:row>35</xdr:row>
      <xdr:rowOff>105728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122255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94226</xdr:rowOff>
    </xdr:from>
    <xdr:to>
      <xdr:col>24</xdr:col>
      <xdr:colOff>63500</xdr:colOff>
      <xdr:row>58</xdr:row>
      <xdr:rowOff>99400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38326"/>
          <a:ext cx="838200" cy="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120716</xdr:rowOff>
    </xdr:from>
    <xdr:to>
      <xdr:col>19</xdr:col>
      <xdr:colOff>177800</xdr:colOff>
      <xdr:row>58</xdr:row>
      <xdr:rowOff>94226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93366"/>
          <a:ext cx="889000" cy="14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70835</xdr:rowOff>
    </xdr:from>
    <xdr:to>
      <xdr:col>15</xdr:col>
      <xdr:colOff>50800</xdr:colOff>
      <xdr:row>57</xdr:row>
      <xdr:rowOff>120716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43485"/>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70835</xdr:rowOff>
    </xdr:from>
    <xdr:to>
      <xdr:col>10</xdr:col>
      <xdr:colOff>114300</xdr:colOff>
      <xdr:row>58</xdr:row>
      <xdr:rowOff>114569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43485"/>
          <a:ext cx="889000" cy="2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48600</xdr:rowOff>
    </xdr:from>
    <xdr:to>
      <xdr:col>24</xdr:col>
      <xdr:colOff>114300</xdr:colOff>
      <xdr:row>58</xdr:row>
      <xdr:rowOff>150200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43426</xdr:rowOff>
    </xdr:from>
    <xdr:to>
      <xdr:col>20</xdr:col>
      <xdr:colOff>38100</xdr:colOff>
      <xdr:row>58</xdr:row>
      <xdr:rowOff>145026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136153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69916</xdr:rowOff>
    </xdr:from>
    <xdr:to>
      <xdr:col>15</xdr:col>
      <xdr:colOff>101600</xdr:colOff>
      <xdr:row>58</xdr:row>
      <xdr:rowOff>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1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20035</xdr:rowOff>
    </xdr:from>
    <xdr:to>
      <xdr:col>10</xdr:col>
      <xdr:colOff>165100</xdr:colOff>
      <xdr:row>57</xdr:row>
      <xdr:rowOff>121635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138162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6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63769</xdr:rowOff>
    </xdr:from>
    <xdr:to>
      <xdr:col>6</xdr:col>
      <xdr:colOff>38100</xdr:colOff>
      <xdr:row>58</xdr:row>
      <xdr:rowOff>165369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156496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143005</xdr:rowOff>
    </xdr:from>
    <xdr:to>
      <xdr:col>24</xdr:col>
      <xdr:colOff>63500</xdr:colOff>
      <xdr:row>75</xdr:row>
      <xdr:rowOff>163044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01755"/>
          <a:ext cx="8382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163044</xdr:rowOff>
    </xdr:from>
    <xdr:to>
      <xdr:col>19</xdr:col>
      <xdr:colOff>177800</xdr:colOff>
      <xdr:row>76</xdr:row>
      <xdr:rowOff>41731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21794"/>
          <a:ext cx="889000" cy="5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41731</xdr:rowOff>
    </xdr:from>
    <xdr:to>
      <xdr:col>15</xdr:col>
      <xdr:colOff>50800</xdr:colOff>
      <xdr:row>76</xdr:row>
      <xdr:rowOff>118258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71931"/>
          <a:ext cx="889000" cy="7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134035</xdr:rowOff>
    </xdr:from>
    <xdr:to>
      <xdr:col>10</xdr:col>
      <xdr:colOff>114300</xdr:colOff>
      <xdr:row>76</xdr:row>
      <xdr:rowOff>118258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92785"/>
          <a:ext cx="889000" cy="15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92205</xdr:rowOff>
    </xdr:from>
    <xdr:to>
      <xdr:col>24</xdr:col>
      <xdr:colOff>114300</xdr:colOff>
      <xdr:row>76</xdr:row>
      <xdr:rowOff>22355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70632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2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112244</xdr:rowOff>
    </xdr:from>
    <xdr:to>
      <xdr:col>20</xdr:col>
      <xdr:colOff>38100</xdr:colOff>
      <xdr:row>76</xdr:row>
      <xdr:rowOff>42394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33521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6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162381</xdr:rowOff>
    </xdr:from>
    <xdr:to>
      <xdr:col>15</xdr:col>
      <xdr:colOff>101600</xdr:colOff>
      <xdr:row>76</xdr:row>
      <xdr:rowOff>92531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83658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1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67458</xdr:rowOff>
    </xdr:from>
    <xdr:to>
      <xdr:col>10</xdr:col>
      <xdr:colOff>165100</xdr:colOff>
      <xdr:row>76</xdr:row>
      <xdr:rowOff>169058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160185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9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83235</xdr:rowOff>
    </xdr:from>
    <xdr:to>
      <xdr:col>6</xdr:col>
      <xdr:colOff>38100</xdr:colOff>
      <xdr:row>76</xdr:row>
      <xdr:rowOff>13385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29912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1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160640</xdr:rowOff>
    </xdr:from>
    <xdr:to>
      <xdr:col>24</xdr:col>
      <xdr:colOff>63500</xdr:colOff>
      <xdr:row>97</xdr:row>
      <xdr:rowOff>24002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19840"/>
          <a:ext cx="838200" cy="3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11675</xdr:rowOff>
    </xdr:from>
    <xdr:to>
      <xdr:col>19</xdr:col>
      <xdr:colOff>177800</xdr:colOff>
      <xdr:row>97</xdr:row>
      <xdr:rowOff>24002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42325"/>
          <a:ext cx="889000" cy="1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11675</xdr:rowOff>
    </xdr:from>
    <xdr:to>
      <xdr:col>15</xdr:col>
      <xdr:colOff>50800</xdr:colOff>
      <xdr:row>97</xdr:row>
      <xdr:rowOff>29350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42325"/>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129609</xdr:rowOff>
    </xdr:from>
    <xdr:to>
      <xdr:col>10</xdr:col>
      <xdr:colOff>114300</xdr:colOff>
      <xdr:row>97</xdr:row>
      <xdr:rowOff>29350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88809"/>
          <a:ext cx="889000" cy="7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109840</xdr:rowOff>
    </xdr:from>
    <xdr:to>
      <xdr:col>24</xdr:col>
      <xdr:colOff>114300</xdr:colOff>
      <xdr:row>97</xdr:row>
      <xdr:rowOff>39990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6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132717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2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144652</xdr:rowOff>
    </xdr:from>
    <xdr:to>
      <xdr:col>20</xdr:col>
      <xdr:colOff>38100</xdr:colOff>
      <xdr:row>97</xdr:row>
      <xdr:rowOff>74802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65929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9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132325</xdr:rowOff>
    </xdr:from>
    <xdr:to>
      <xdr:col>15</xdr:col>
      <xdr:colOff>101600</xdr:colOff>
      <xdr:row>97</xdr:row>
      <xdr:rowOff>62475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9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79002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150000</xdr:rowOff>
    </xdr:from>
    <xdr:to>
      <xdr:col>10</xdr:col>
      <xdr:colOff>165100</xdr:colOff>
      <xdr:row>97</xdr:row>
      <xdr:rowOff>80150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96677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78809</xdr:rowOff>
    </xdr:from>
    <xdr:to>
      <xdr:col>6</xdr:col>
      <xdr:colOff>38100</xdr:colOff>
      <xdr:row>97</xdr:row>
      <xdr:rowOff>8959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25486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1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168765</xdr:rowOff>
    </xdr:from>
    <xdr:to>
      <xdr:col>55</xdr:col>
      <xdr:colOff>0</xdr:colOff>
      <xdr:row>38</xdr:row>
      <xdr:rowOff>170724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83865"/>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170724</xdr:rowOff>
    </xdr:from>
    <xdr:to>
      <xdr:col>50</xdr:col>
      <xdr:colOff>114300</xdr:colOff>
      <xdr:row>39</xdr:row>
      <xdr:rowOff>1887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8582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1887</xdr:rowOff>
    </xdr:from>
    <xdr:to>
      <xdr:col>45</xdr:col>
      <xdr:colOff>177800</xdr:colOff>
      <xdr:row>39</xdr:row>
      <xdr:rowOff>3846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8843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3846</xdr:rowOff>
    </xdr:from>
    <xdr:to>
      <xdr:col>41</xdr:col>
      <xdr:colOff>50800</xdr:colOff>
      <xdr:row>39</xdr:row>
      <xdr:rowOff>6132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903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117965</xdr:rowOff>
    </xdr:from>
    <xdr:to>
      <xdr:col>55</xdr:col>
      <xdr:colOff>50800</xdr:colOff>
      <xdr:row>39</xdr:row>
      <xdr:rowOff>48115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32892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47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119924</xdr:rowOff>
    </xdr:from>
    <xdr:to>
      <xdr:col>50</xdr:col>
      <xdr:colOff>165100</xdr:colOff>
      <xdr:row>39</xdr:row>
      <xdr:rowOff>50074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41201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2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122537</xdr:rowOff>
    </xdr:from>
    <xdr:to>
      <xdr:col>46</xdr:col>
      <xdr:colOff>38100</xdr:colOff>
      <xdr:row>39</xdr:row>
      <xdr:rowOff>52687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43814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3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124496</xdr:rowOff>
    </xdr:from>
    <xdr:to>
      <xdr:col>41</xdr:col>
      <xdr:colOff>101600</xdr:colOff>
      <xdr:row>39</xdr:row>
      <xdr:rowOff>54646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45773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3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126782</xdr:rowOff>
    </xdr:from>
    <xdr:to>
      <xdr:col>36</xdr:col>
      <xdr:colOff>165100</xdr:colOff>
      <xdr:row>39</xdr:row>
      <xdr:rowOff>56932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48059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159062</xdr:rowOff>
    </xdr:from>
    <xdr:to>
      <xdr:col>55</xdr:col>
      <xdr:colOff>0</xdr:colOff>
      <xdr:row>57</xdr:row>
      <xdr:rowOff>160190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31712"/>
          <a:ext cx="8382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151199</xdr:rowOff>
    </xdr:from>
    <xdr:to>
      <xdr:col>50</xdr:col>
      <xdr:colOff>114300</xdr:colOff>
      <xdr:row>57</xdr:row>
      <xdr:rowOff>159062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23849"/>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151199</xdr:rowOff>
    </xdr:from>
    <xdr:to>
      <xdr:col>45</xdr:col>
      <xdr:colOff>177800</xdr:colOff>
      <xdr:row>57</xdr:row>
      <xdr:rowOff>155352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23849"/>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136187</xdr:rowOff>
    </xdr:from>
    <xdr:to>
      <xdr:col>41</xdr:col>
      <xdr:colOff>50800</xdr:colOff>
      <xdr:row>57</xdr:row>
      <xdr:rowOff>155352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08837"/>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109390</xdr:rowOff>
    </xdr:from>
    <xdr:to>
      <xdr:col>55</xdr:col>
      <xdr:colOff>50800</xdr:colOff>
      <xdr:row>58</xdr:row>
      <xdr:rowOff>39540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8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87817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6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108262</xdr:rowOff>
    </xdr:from>
    <xdr:to>
      <xdr:col>50</xdr:col>
      <xdr:colOff>165100</xdr:colOff>
      <xdr:row>58</xdr:row>
      <xdr:rowOff>38412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100399</xdr:rowOff>
    </xdr:from>
    <xdr:to>
      <xdr:col>46</xdr:col>
      <xdr:colOff>38100</xdr:colOff>
      <xdr:row>58</xdr:row>
      <xdr:rowOff>30549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21676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6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104552</xdr:rowOff>
    </xdr:from>
    <xdr:to>
      <xdr:col>41</xdr:col>
      <xdr:colOff>101600</xdr:colOff>
      <xdr:row>58</xdr:row>
      <xdr:rowOff>34702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25829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85387</xdr:rowOff>
    </xdr:from>
    <xdr:to>
      <xdr:col>36</xdr:col>
      <xdr:colOff>165100</xdr:colOff>
      <xdr:row>58</xdr:row>
      <xdr:rowOff>15537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5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75687</xdr:rowOff>
    </xdr:from>
    <xdr:to>
      <xdr:col>55</xdr:col>
      <xdr:colOff>0</xdr:colOff>
      <xdr:row>78</xdr:row>
      <xdr:rowOff>110137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48787"/>
          <a:ext cx="8382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75687</xdr:rowOff>
    </xdr:from>
    <xdr:to>
      <xdr:col>50</xdr:col>
      <xdr:colOff>114300</xdr:colOff>
      <xdr:row>78</xdr:row>
      <xdr:rowOff>91260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48787"/>
          <a:ext cx="889000" cy="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78042</xdr:rowOff>
    </xdr:from>
    <xdr:to>
      <xdr:col>45</xdr:col>
      <xdr:colOff>177800</xdr:colOff>
      <xdr:row>78</xdr:row>
      <xdr:rowOff>91260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51142"/>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78042</xdr:rowOff>
    </xdr:from>
    <xdr:to>
      <xdr:col>41</xdr:col>
      <xdr:colOff>50800</xdr:colOff>
      <xdr:row>78</xdr:row>
      <xdr:rowOff>93038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51142"/>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59337</xdr:rowOff>
    </xdr:from>
    <xdr:to>
      <xdr:col>55</xdr:col>
      <xdr:colOff>50800</xdr:colOff>
      <xdr:row>78</xdr:row>
      <xdr:rowOff>160937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145714</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4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24887</xdr:rowOff>
    </xdr:from>
    <xdr:to>
      <xdr:col>50</xdr:col>
      <xdr:colOff>165100</xdr:colOff>
      <xdr:row>78</xdr:row>
      <xdr:rowOff>126487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117614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40460</xdr:rowOff>
    </xdr:from>
    <xdr:to>
      <xdr:col>46</xdr:col>
      <xdr:colOff>38100</xdr:colOff>
      <xdr:row>78</xdr:row>
      <xdr:rowOff>142060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133187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0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27242</xdr:rowOff>
    </xdr:from>
    <xdr:to>
      <xdr:col>41</xdr:col>
      <xdr:colOff>101600</xdr:colOff>
      <xdr:row>78</xdr:row>
      <xdr:rowOff>128842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119969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9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42238</xdr:rowOff>
    </xdr:from>
    <xdr:to>
      <xdr:col>36</xdr:col>
      <xdr:colOff>165100</xdr:colOff>
      <xdr:row>78</xdr:row>
      <xdr:rowOff>143838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134965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89142</xdr:rowOff>
    </xdr:from>
    <xdr:to>
      <xdr:col>55</xdr:col>
      <xdr:colOff>0</xdr:colOff>
      <xdr:row>96</xdr:row>
      <xdr:rowOff>158643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548342"/>
          <a:ext cx="838200" cy="6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89142</xdr:rowOff>
    </xdr:from>
    <xdr:to>
      <xdr:col>50</xdr:col>
      <xdr:colOff>114300</xdr:colOff>
      <xdr:row>96</xdr:row>
      <xdr:rowOff>133772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548342"/>
          <a:ext cx="889000" cy="4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124749</xdr:rowOff>
    </xdr:from>
    <xdr:to>
      <xdr:col>45</xdr:col>
      <xdr:colOff>177800</xdr:colOff>
      <xdr:row>96</xdr:row>
      <xdr:rowOff>133772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583949"/>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130053</xdr:rowOff>
    </xdr:from>
    <xdr:to>
      <xdr:col>41</xdr:col>
      <xdr:colOff>50800</xdr:colOff>
      <xdr:row>96</xdr:row>
      <xdr:rowOff>124749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417803"/>
          <a:ext cx="889000" cy="16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107843</xdr:rowOff>
    </xdr:from>
    <xdr:to>
      <xdr:col>55</xdr:col>
      <xdr:colOff>50800</xdr:colOff>
      <xdr:row>97</xdr:row>
      <xdr:rowOff>37993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86270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38342</xdr:rowOff>
    </xdr:from>
    <xdr:to>
      <xdr:col>50</xdr:col>
      <xdr:colOff>165100</xdr:colOff>
      <xdr:row>96</xdr:row>
      <xdr:rowOff>139942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131069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82972</xdr:rowOff>
    </xdr:from>
    <xdr:to>
      <xdr:col>46</xdr:col>
      <xdr:colOff>38100</xdr:colOff>
      <xdr:row>97</xdr:row>
      <xdr:rowOff>13122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4249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73949</xdr:rowOff>
    </xdr:from>
    <xdr:to>
      <xdr:col>41</xdr:col>
      <xdr:colOff>101600</xdr:colOff>
      <xdr:row>97</xdr:row>
      <xdr:rowOff>4099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166676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2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79253</xdr:rowOff>
    </xdr:from>
    <xdr:to>
      <xdr:col>36</xdr:col>
      <xdr:colOff>165100</xdr:colOff>
      <xdr:row>96</xdr:row>
      <xdr:rowOff>9403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3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25930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1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135562</xdr:rowOff>
    </xdr:from>
    <xdr:to>
      <xdr:col>85</xdr:col>
      <xdr:colOff>127000</xdr:colOff>
      <xdr:row>34</xdr:row>
      <xdr:rowOff>155359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964862"/>
          <a:ext cx="8382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120566</xdr:rowOff>
    </xdr:from>
    <xdr:to>
      <xdr:col>81</xdr:col>
      <xdr:colOff>50800</xdr:colOff>
      <xdr:row>34</xdr:row>
      <xdr:rowOff>155359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949866"/>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17010</xdr:rowOff>
    </xdr:from>
    <xdr:to>
      <xdr:col>76</xdr:col>
      <xdr:colOff>114300</xdr:colOff>
      <xdr:row>34</xdr:row>
      <xdr:rowOff>120566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674860"/>
          <a:ext cx="889000" cy="2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17010</xdr:rowOff>
    </xdr:from>
    <xdr:to>
      <xdr:col>71</xdr:col>
      <xdr:colOff>177800</xdr:colOff>
      <xdr:row>34</xdr:row>
      <xdr:rowOff>18085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674860"/>
          <a:ext cx="889000" cy="17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84762</xdr:rowOff>
    </xdr:from>
    <xdr:to>
      <xdr:col>85</xdr:col>
      <xdr:colOff>177800</xdr:colOff>
      <xdr:row>35</xdr:row>
      <xdr:rowOff>14912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107639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104559</xdr:rowOff>
    </xdr:from>
    <xdr:to>
      <xdr:col>81</xdr:col>
      <xdr:colOff>101600</xdr:colOff>
      <xdr:row>35</xdr:row>
      <xdr:rowOff>34709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51236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69766</xdr:rowOff>
    </xdr:from>
    <xdr:to>
      <xdr:col>76</xdr:col>
      <xdr:colOff>165100</xdr:colOff>
      <xdr:row>34</xdr:row>
      <xdr:rowOff>171366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16443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137660</xdr:rowOff>
    </xdr:from>
    <xdr:to>
      <xdr:col>72</xdr:col>
      <xdr:colOff>38100</xdr:colOff>
      <xdr:row>33</xdr:row>
      <xdr:rowOff>67810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84337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3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138735</xdr:rowOff>
    </xdr:from>
    <xdr:to>
      <xdr:col>67</xdr:col>
      <xdr:colOff>101600</xdr:colOff>
      <xdr:row>34</xdr:row>
      <xdr:rowOff>68885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85412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57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80630</xdr:rowOff>
    </xdr:from>
    <xdr:to>
      <xdr:col>85</xdr:col>
      <xdr:colOff>127000</xdr:colOff>
      <xdr:row>57</xdr:row>
      <xdr:rowOff>85361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53280"/>
          <a:ext cx="8382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33753</xdr:rowOff>
    </xdr:from>
    <xdr:to>
      <xdr:col>81</xdr:col>
      <xdr:colOff>50800</xdr:colOff>
      <xdr:row>57</xdr:row>
      <xdr:rowOff>85361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634953"/>
          <a:ext cx="889000" cy="22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33753</xdr:rowOff>
    </xdr:from>
    <xdr:to>
      <xdr:col>76</xdr:col>
      <xdr:colOff>114300</xdr:colOff>
      <xdr:row>56</xdr:row>
      <xdr:rowOff>107495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634953"/>
          <a:ext cx="889000" cy="7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107495</xdr:rowOff>
    </xdr:from>
    <xdr:to>
      <xdr:col>71</xdr:col>
      <xdr:colOff>177800</xdr:colOff>
      <xdr:row>57</xdr:row>
      <xdr:rowOff>29817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08695"/>
          <a:ext cx="889000" cy="9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29830</xdr:rowOff>
    </xdr:from>
    <xdr:to>
      <xdr:col>85</xdr:col>
      <xdr:colOff>177800</xdr:colOff>
      <xdr:row>57</xdr:row>
      <xdr:rowOff>131430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116207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1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34561</xdr:rowOff>
    </xdr:from>
    <xdr:to>
      <xdr:col>81</xdr:col>
      <xdr:colOff>101600</xdr:colOff>
      <xdr:row>57</xdr:row>
      <xdr:rowOff>136161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127288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154403</xdr:rowOff>
    </xdr:from>
    <xdr:to>
      <xdr:col>76</xdr:col>
      <xdr:colOff>165100</xdr:colOff>
      <xdr:row>56</xdr:row>
      <xdr:rowOff>84553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58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101080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5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56695</xdr:rowOff>
    </xdr:from>
    <xdr:to>
      <xdr:col>72</xdr:col>
      <xdr:colOff>38100</xdr:colOff>
      <xdr:row>56</xdr:row>
      <xdr:rowOff>158295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5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3372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3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150467</xdr:rowOff>
    </xdr:from>
    <xdr:to>
      <xdr:col>67</xdr:col>
      <xdr:colOff>101600</xdr:colOff>
      <xdr:row>57</xdr:row>
      <xdr:rowOff>80617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71744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47968</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21068"/>
          <a:ext cx="838200" cy="1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25806</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70356"/>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146393</xdr:rowOff>
    </xdr:from>
    <xdr:to>
      <xdr:col>76</xdr:col>
      <xdr:colOff>114300</xdr:colOff>
      <xdr:row>79</xdr:row>
      <xdr:rowOff>25806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19493"/>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139573</xdr:rowOff>
    </xdr:from>
    <xdr:to>
      <xdr:col>71</xdr:col>
      <xdr:colOff>177800</xdr:colOff>
      <xdr:row>78</xdr:row>
      <xdr:rowOff>146393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341223"/>
          <a:ext cx="889000" cy="1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168618</xdr:rowOff>
    </xdr:from>
    <xdr:to>
      <xdr:col>85</xdr:col>
      <xdr:colOff>177800</xdr:colOff>
      <xdr:row>78</xdr:row>
      <xdr:rowOff>98768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20045</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2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146456</xdr:rowOff>
    </xdr:from>
    <xdr:to>
      <xdr:col>76</xdr:col>
      <xdr:colOff>165100</xdr:colOff>
      <xdr:row>79</xdr:row>
      <xdr:rowOff>76606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67733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95593</xdr:rowOff>
    </xdr:from>
    <xdr:to>
      <xdr:col>72</xdr:col>
      <xdr:colOff>38100</xdr:colOff>
      <xdr:row>79</xdr:row>
      <xdr:rowOff>25743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16870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88773</xdr:rowOff>
    </xdr:from>
    <xdr:to>
      <xdr:col>67</xdr:col>
      <xdr:colOff>101600</xdr:colOff>
      <xdr:row>78</xdr:row>
      <xdr:rowOff>18923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2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35450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0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59872</xdr:rowOff>
    </xdr:from>
    <xdr:to>
      <xdr:col>85</xdr:col>
      <xdr:colOff>127000</xdr:colOff>
      <xdr:row>97</xdr:row>
      <xdr:rowOff>78141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690522"/>
          <a:ext cx="8382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34933</xdr:rowOff>
    </xdr:from>
    <xdr:to>
      <xdr:col>81</xdr:col>
      <xdr:colOff>50800</xdr:colOff>
      <xdr:row>97</xdr:row>
      <xdr:rowOff>59872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65583"/>
          <a:ext cx="889000" cy="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34933</xdr:rowOff>
    </xdr:from>
    <xdr:to>
      <xdr:col>76</xdr:col>
      <xdr:colOff>114300</xdr:colOff>
      <xdr:row>97</xdr:row>
      <xdr:rowOff>74743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65583"/>
          <a:ext cx="889000" cy="3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74743</xdr:rowOff>
    </xdr:from>
    <xdr:to>
      <xdr:col>71</xdr:col>
      <xdr:colOff>177800</xdr:colOff>
      <xdr:row>97</xdr:row>
      <xdr:rowOff>81969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05393"/>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27341</xdr:rowOff>
    </xdr:from>
    <xdr:to>
      <xdr:col>85</xdr:col>
      <xdr:colOff>177800</xdr:colOff>
      <xdr:row>97</xdr:row>
      <xdr:rowOff>128941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50218</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0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9072</xdr:rowOff>
    </xdr:from>
    <xdr:to>
      <xdr:col>81</xdr:col>
      <xdr:colOff>101600</xdr:colOff>
      <xdr:row>97</xdr:row>
      <xdr:rowOff>110672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127199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1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155583</xdr:rowOff>
    </xdr:from>
    <xdr:to>
      <xdr:col>76</xdr:col>
      <xdr:colOff>165100</xdr:colOff>
      <xdr:row>97</xdr:row>
      <xdr:rowOff>85733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102260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23943</xdr:rowOff>
    </xdr:from>
    <xdr:to>
      <xdr:col>72</xdr:col>
      <xdr:colOff>38100</xdr:colOff>
      <xdr:row>97</xdr:row>
      <xdr:rowOff>125543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142070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2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31169</xdr:rowOff>
    </xdr:from>
    <xdr:to>
      <xdr:col>67</xdr:col>
      <xdr:colOff>101600</xdr:colOff>
      <xdr:row>97</xdr:row>
      <xdr:rowOff>132769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6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149296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3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住民一人当たりのコストとしては、特に、</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費が昨年度より増加</a:t>
          </a:r>
          <a:r>
            <a:rPr kumimoji="1" lang="ja-JP" altLang="en-US" sz="1100">
              <a:solidFill>
                <a:schemeClr val="dk1"/>
              </a:solidFill>
              <a:effectLst/>
              <a:latin typeface="+mn-lt"/>
              <a:ea typeface="+mn-ea"/>
              <a:cs typeface="+mn-cs"/>
            </a:rPr>
            <a:t>し、衛星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、災害復旧事業費、公債費</a:t>
          </a:r>
          <a:r>
            <a:rPr kumimoji="1" lang="ja-JP" altLang="ja-JP" sz="1100">
              <a:solidFill>
                <a:schemeClr val="dk1"/>
              </a:solidFill>
              <a:effectLst/>
              <a:latin typeface="+mn-lt"/>
              <a:ea typeface="+mn-ea"/>
              <a:cs typeface="+mn-cs"/>
            </a:rPr>
            <a:t>については類似団体を上回っている。また</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については減少して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主な要因は次によるものである。</a:t>
          </a:r>
          <a:endParaRPr lang="ja-JP" altLang="ja-JP" sz="1400">
            <a:effectLst/>
          </a:endParaRPr>
        </a:p>
        <a:p>
          <a:r>
            <a:rPr kumimoji="1" lang="ja-JP" altLang="ja-JP" sz="1100">
              <a:solidFill>
                <a:schemeClr val="dk1"/>
              </a:solidFill>
              <a:effectLst/>
              <a:latin typeface="+mn-lt"/>
              <a:ea typeface="+mn-ea"/>
              <a:cs typeface="+mn-cs"/>
            </a:rPr>
            <a:t>（民生費）　　</a:t>
          </a:r>
          <a:r>
            <a:rPr kumimoji="1" lang="ja-JP" altLang="en-US" sz="1100">
              <a:solidFill>
                <a:schemeClr val="dk1"/>
              </a:solidFill>
              <a:effectLst/>
              <a:latin typeface="+mn-lt"/>
              <a:ea typeface="+mn-ea"/>
              <a:cs typeface="+mn-cs"/>
            </a:rPr>
            <a:t>電力・ガス・食料品等価格高騰重点支援事業</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、生活困窮者自立支援推進事業の減少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　　</a:t>
          </a:r>
          <a:r>
            <a:rPr kumimoji="1" lang="ja-JP" altLang="en-US" sz="1100">
              <a:solidFill>
                <a:schemeClr val="dk1"/>
              </a:solidFill>
              <a:effectLst/>
              <a:latin typeface="+mn-lt"/>
              <a:ea typeface="+mn-ea"/>
              <a:cs typeface="+mn-cs"/>
            </a:rPr>
            <a:t>南和広域医療企業団負担金の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　　地域振興券交付事業</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減少</a:t>
          </a:r>
          <a:endParaRPr lang="ja-JP" altLang="ja-JP" sz="1400">
            <a:effectLst/>
          </a:endParaRPr>
        </a:p>
        <a:p>
          <a:r>
            <a:rPr kumimoji="1" lang="ja-JP" altLang="ja-JP" sz="1100">
              <a:solidFill>
                <a:schemeClr val="dk1"/>
              </a:solidFill>
              <a:effectLst/>
              <a:latin typeface="+mn-lt"/>
              <a:ea typeface="+mn-ea"/>
              <a:cs typeface="+mn-cs"/>
            </a:rPr>
            <a:t>（土木費）　　</a:t>
          </a:r>
          <a:r>
            <a:rPr kumimoji="1" lang="ja-JP" altLang="en-US" sz="1100">
              <a:solidFill>
                <a:schemeClr val="dk1"/>
              </a:solidFill>
              <a:effectLst/>
              <a:latin typeface="+mn-lt"/>
              <a:ea typeface="+mn-ea"/>
              <a:cs typeface="+mn-cs"/>
            </a:rPr>
            <a:t>下水道</a:t>
          </a:r>
          <a:r>
            <a:rPr kumimoji="1" lang="ja-JP" altLang="ja-JP" sz="1100">
              <a:solidFill>
                <a:schemeClr val="dk1"/>
              </a:solidFill>
              <a:effectLst/>
              <a:latin typeface="+mn-lt"/>
              <a:ea typeface="+mn-ea"/>
              <a:cs typeface="+mn-cs"/>
            </a:rPr>
            <a:t>事業の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　　認定こども園整備事業の終了による減少</a:t>
          </a:r>
          <a:endParaRPr lang="ja-JP" altLang="ja-JP" sz="1400">
            <a:effectLst/>
          </a:endParaRPr>
        </a:p>
        <a:p>
          <a:r>
            <a:rPr kumimoji="1" lang="ja-JP" altLang="ja-JP" sz="1100">
              <a:solidFill>
                <a:schemeClr val="dk1"/>
              </a:solidFill>
              <a:effectLst/>
              <a:latin typeface="+mn-lt"/>
              <a:ea typeface="+mn-ea"/>
              <a:cs typeface="+mn-cs"/>
            </a:rPr>
            <a:t>（公債費）　　長期債元金償還金の減少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災害復旧事業</a:t>
          </a:r>
          <a:r>
            <a:rPr kumimoji="1" lang="ja-JP" altLang="ja-JP" sz="1100">
              <a:solidFill>
                <a:schemeClr val="dk1"/>
              </a:solidFill>
              <a:effectLst/>
              <a:latin typeface="+mn-lt"/>
              <a:ea typeface="+mn-ea"/>
              <a:cs typeface="+mn-cs"/>
            </a:rPr>
            <a:t>費）　　</a:t>
          </a:r>
          <a:r>
            <a:rPr kumimoji="1" lang="ja-JP" altLang="en-US" sz="1100">
              <a:solidFill>
                <a:schemeClr val="dk1"/>
              </a:solidFill>
              <a:effectLst/>
              <a:latin typeface="+mn-lt"/>
              <a:ea typeface="+mn-ea"/>
              <a:cs typeface="+mn-cs"/>
            </a:rPr>
            <a:t>令和６年７月の豪雨対応による増加</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財政調整基金残高は、適切な財源の確保と歳出の精査により、取崩しを回避しており、前年度とほぼ同額を維持している。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実質収支額の標準財政規模に占める割合で</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ポイント減となり、実質単年度収支の標準財政規模に占める割合でも</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今後も行政の効率化の一層の推進、未利用財産の活用・売り払い等により歳入を確保し財政基盤の強化に努める。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連結実質赤字比率については、全会計において黒字もしくは収支均衡として推移している。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一般会計においては、普通交付税、市税等が減少したことなどにより、前年度より</a:t>
          </a:r>
          <a:r>
            <a:rPr kumimoji="1" lang="en-US" altLang="ja-JP" sz="1400">
              <a:latin typeface="ＭＳ ゴシック" pitchFamily="49" charset="-128"/>
              <a:ea typeface="ＭＳ ゴシック" pitchFamily="49" charset="-128"/>
            </a:rPr>
            <a:t>0.06</a:t>
          </a:r>
          <a:r>
            <a:rPr kumimoji="1" lang="ja-JP" altLang="en-US" sz="1400">
              <a:latin typeface="ＭＳ ゴシック" pitchFamily="49" charset="-128"/>
              <a:ea typeface="ＭＳ ゴシック" pitchFamily="49" charset="-128"/>
            </a:rPr>
            <a:t>ポイント減少したものの人件費や物件費の抑制により大幅な黒字となっている。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また、国民健康保険特別会計において、黒字額が減少したものの、他の特別会計及び事業会計において黒字額が増加したことにより、連結実質黒字額は増加している。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今後も、引き続き連結実質黒字確保のため、一般会計、公営企業会計及び各特別会計の経費節減を徹底し、自主財源の確保や事務事業の効率化等による収支改善に努める。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公営企業債の元利償還金に対する繰入金や過去の大型投資事業に係る償還が終了したことから算入公債費等も減少している。</a:t>
          </a:r>
        </a:p>
        <a:p>
          <a:r>
            <a:rPr kumimoji="1" lang="ja-JP" altLang="en-US" sz="1400">
              <a:latin typeface="ＭＳ ゴシック" pitchFamily="49" charset="-128"/>
              <a:ea typeface="ＭＳ ゴシック" pitchFamily="49" charset="-128"/>
            </a:rPr>
            <a:t>　また、元利償還金についても、繰上償還を行った年度は増加したものの、令和元年度から令和５年度にかけて減少傾向にあるため、実質公債比率の分子についても減少傾向にある。</a:t>
          </a:r>
        </a:p>
        <a:p>
          <a:r>
            <a:rPr kumimoji="1" lang="ja-JP" altLang="en-US" sz="1400">
              <a:latin typeface="ＭＳ ゴシック" pitchFamily="49" charset="-128"/>
              <a:ea typeface="ＭＳ ゴシック" pitchFamily="49" charset="-128"/>
            </a:rPr>
            <a:t>　今後も、事業の緊急度・優先度等を把握し、集中と選択を行うとともに交付税算入割合の高い事業債等の活用に努める。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から令和５年度にかけて、公営企業債等繰入見込額、組合等負担等見込額は継続的に減少傾向にある。また、近年の繰上償還の実施、地方債の発行の抑制等により地方債残高が減少したことや充当可能基金残高の増加などにより、将来負担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今後も事業実施の適正化を図り、財政の健全化に努める。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奈良県五條市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・公債費の償還に対して減債基金を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百万円、令和４年度に積み立てたふるさと五條市応援基金を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百万円を取り崩した一方で、決算剰余金等を財源として減債基金に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百万円、ふるさと納税寄付金等を財源として子ども支援基金に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百万円、ふるさと五條市応援基金に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百万万円を積み立てたことにより、基金全体で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や金利の変動などの急激な財政環境の変動への備えや大型投資事業、子ども支援事業など市の施策に必要な資金として積み立てを行う。また、これらの基金を活用し、年度間の財源調整を行い持続可能な財政運営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①地域振興基金　　　 　　：　合併特例債を原資に造成した基金であり、償還終了分は合併による財政需要に活用可能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②職員退職手当基金　 　　：　職員の退職手当支給の資金として活用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③公共施設整備基金　　 　：　公共施設等の整備に要する財源として活用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④子ども支援基金　　　 　：　子どもの健やかな育ちを支援するための財源として活用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⑤ふるさと五條市応援基金 ：　ふるさと納税寄附金等の適正な運用に活用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①該当なし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②企業会計からの退職手当引当金相当額を積立てたことによる増加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③該当なし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④令和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年度ふるさと五條市応援寄付金と決算剰余金を財源として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⑤令和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年度ふるさと納税寄附金のうちを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年度寄附金分の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各基金の条例の規定に基づく管理・運用に向け、適正額の確保等に努める。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・基金の運用利益のみ積立てのため増減なし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・年度間の財源調整及び不測の事態に対応するため、財政調整基金の残高については、標準財政規模の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・減債基金を活用し、年度毎の公債費負担の平準化を図ると共に、将来負担に対する備えとして減債基金の残高確保に努める。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今後、数年間は公債費の償還財源確保のため決算剰余金等を財源として減債基金への積立を継続予定。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19098545</v>
      </c>
      <c r="BO4" s="449"/>
      <c r="BP4" s="449"/>
      <c r="BQ4" s="449"/>
      <c r="BR4" s="449"/>
      <c r="BS4" s="449"/>
      <c r="BT4" s="449"/>
      <c r="BU4" s="450"/>
      <c r="BV4" s="448">
        <v>19425021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6.8</v>
      </c>
      <c r="CU4" s="589"/>
      <c r="CV4" s="589"/>
      <c r="CW4" s="589"/>
      <c r="CX4" s="589"/>
      <c r="CY4" s="589"/>
      <c r="CZ4" s="589"/>
      <c r="DA4" s="590"/>
      <c r="DB4" s="588">
        <v>6.8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18246912</v>
      </c>
      <c r="BO5" s="420"/>
      <c r="BP5" s="420"/>
      <c r="BQ5" s="420"/>
      <c r="BR5" s="420"/>
      <c r="BS5" s="420"/>
      <c r="BT5" s="420"/>
      <c r="BU5" s="421"/>
      <c r="BV5" s="419">
        <v>18667099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93.8</v>
      </c>
      <c r="CU5" s="417"/>
      <c r="CV5" s="417"/>
      <c r="CW5" s="417"/>
      <c r="CX5" s="417"/>
      <c r="CY5" s="417"/>
      <c r="CZ5" s="417"/>
      <c r="DA5" s="418"/>
      <c r="DB5" s="416">
        <v>92.7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851633</v>
      </c>
      <c r="BO6" s="420"/>
      <c r="BP6" s="420"/>
      <c r="BQ6" s="420"/>
      <c r="BR6" s="420"/>
      <c r="BS6" s="420"/>
      <c r="BT6" s="420"/>
      <c r="BU6" s="421"/>
      <c r="BV6" s="419">
        <v>757922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94.3</v>
      </c>
      <c r="CU6" s="563"/>
      <c r="CV6" s="563"/>
      <c r="CW6" s="563"/>
      <c r="CX6" s="563"/>
      <c r="CY6" s="563"/>
      <c r="CZ6" s="563"/>
      <c r="DA6" s="564"/>
      <c r="DB6" s="562">
        <v>93.8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109506</v>
      </c>
      <c r="BO7" s="420"/>
      <c r="BP7" s="420"/>
      <c r="BQ7" s="420"/>
      <c r="BR7" s="420"/>
      <c r="BS7" s="420"/>
      <c r="BT7" s="420"/>
      <c r="BU7" s="421"/>
      <c r="BV7" s="419">
        <v>5628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10935334</v>
      </c>
      <c r="CU7" s="420"/>
      <c r="CV7" s="420"/>
      <c r="CW7" s="420"/>
      <c r="CX7" s="420"/>
      <c r="CY7" s="420"/>
      <c r="CZ7" s="420"/>
      <c r="DA7" s="421"/>
      <c r="DB7" s="419">
        <v>10997539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742127</v>
      </c>
      <c r="BO8" s="420"/>
      <c r="BP8" s="420"/>
      <c r="BQ8" s="420"/>
      <c r="BR8" s="420"/>
      <c r="BS8" s="420"/>
      <c r="BT8" s="420"/>
      <c r="BU8" s="421"/>
      <c r="BV8" s="419">
        <v>752294</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0.33</v>
      </c>
      <c r="CU8" s="523"/>
      <c r="CV8" s="523"/>
      <c r="CW8" s="523"/>
      <c r="CX8" s="523"/>
      <c r="CY8" s="523"/>
      <c r="CZ8" s="523"/>
      <c r="DA8" s="524"/>
      <c r="DB8" s="522">
        <v>0.34</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27927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-10167</v>
      </c>
      <c r="BO9" s="420"/>
      <c r="BP9" s="420"/>
      <c r="BQ9" s="420"/>
      <c r="BR9" s="420"/>
      <c r="BS9" s="420"/>
      <c r="BT9" s="420"/>
      <c r="BU9" s="421"/>
      <c r="BV9" s="419">
        <v>83067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19.8</v>
      </c>
      <c r="CU9" s="417"/>
      <c r="CV9" s="417"/>
      <c r="CW9" s="417"/>
      <c r="CX9" s="417"/>
      <c r="CY9" s="417"/>
      <c r="CZ9" s="417"/>
      <c r="DA9" s="418"/>
      <c r="DB9" s="416">
        <v>22.5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30997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50</v>
      </c>
      <c r="BO10" s="420"/>
      <c r="BP10" s="420"/>
      <c r="BQ10" s="420"/>
      <c r="BR10" s="420"/>
      <c r="BS10" s="420"/>
      <c r="BT10" s="420"/>
      <c r="BU10" s="421"/>
      <c r="BV10" s="419">
        <v>96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137413</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27477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26978</v>
      </c>
      <c r="S13" s="507"/>
      <c r="T13" s="507"/>
      <c r="U13" s="507"/>
      <c r="V13" s="508"/>
      <c r="W13" s="509" t="s">
        <v>131</v>
      </c>
      <c r="X13" s="405"/>
      <c r="Y13" s="405"/>
      <c r="Z13" s="405"/>
      <c r="AA13" s="405"/>
      <c r="AB13" s="406"/>
      <c r="AC13" s="372">
        <v>1910</v>
      </c>
      <c r="AD13" s="373"/>
      <c r="AE13" s="373"/>
      <c r="AF13" s="373"/>
      <c r="AG13" s="374"/>
      <c r="AH13" s="372">
        <v>2252</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-10117</v>
      </c>
      <c r="BO13" s="420"/>
      <c r="BP13" s="420"/>
      <c r="BQ13" s="420"/>
      <c r="BR13" s="420"/>
      <c r="BS13" s="420"/>
      <c r="BT13" s="420"/>
      <c r="BU13" s="421"/>
      <c r="BV13" s="419">
        <v>220576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8.8000000000000007</v>
      </c>
      <c r="CU13" s="417"/>
      <c r="CV13" s="417"/>
      <c r="CW13" s="417"/>
      <c r="CX13" s="417"/>
      <c r="CY13" s="417"/>
      <c r="CZ13" s="417"/>
      <c r="DA13" s="418"/>
      <c r="DB13" s="416">
        <v>9.6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28039</v>
      </c>
      <c r="S14" s="507"/>
      <c r="T14" s="507"/>
      <c r="U14" s="507"/>
      <c r="V14" s="508"/>
      <c r="W14" s="510"/>
      <c r="X14" s="408"/>
      <c r="Y14" s="408"/>
      <c r="Z14" s="408"/>
      <c r="AA14" s="408"/>
      <c r="AB14" s="409"/>
      <c r="AC14" s="499">
        <v>15.4</v>
      </c>
      <c r="AD14" s="500"/>
      <c r="AE14" s="500"/>
      <c r="AF14" s="500"/>
      <c r="AG14" s="501"/>
      <c r="AH14" s="499">
        <v>15.7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84.8</v>
      </c>
      <c r="CU14" s="517"/>
      <c r="CV14" s="517"/>
      <c r="CW14" s="517"/>
      <c r="CX14" s="517"/>
      <c r="CY14" s="517"/>
      <c r="CZ14" s="517"/>
      <c r="DA14" s="518"/>
      <c r="DB14" s="516">
        <v>99.4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27610</v>
      </c>
      <c r="S15" s="507"/>
      <c r="T15" s="507"/>
      <c r="U15" s="507"/>
      <c r="V15" s="508"/>
      <c r="W15" s="509" t="s">
        <v>137</v>
      </c>
      <c r="X15" s="405"/>
      <c r="Y15" s="405"/>
      <c r="Z15" s="405"/>
      <c r="AA15" s="405"/>
      <c r="AB15" s="406"/>
      <c r="AC15" s="372">
        <v>3069</v>
      </c>
      <c r="AD15" s="373"/>
      <c r="AE15" s="373"/>
      <c r="AF15" s="373"/>
      <c r="AG15" s="374"/>
      <c r="AH15" s="372">
        <v>3589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3430196</v>
      </c>
      <c r="BO15" s="449"/>
      <c r="BP15" s="449"/>
      <c r="BQ15" s="449"/>
      <c r="BR15" s="449"/>
      <c r="BS15" s="449"/>
      <c r="BT15" s="449"/>
      <c r="BU15" s="450"/>
      <c r="BV15" s="448">
        <v>3406056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24.8</v>
      </c>
      <c r="AD16" s="500"/>
      <c r="AE16" s="500"/>
      <c r="AF16" s="500"/>
      <c r="AG16" s="501"/>
      <c r="AH16" s="499">
        <v>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10008261</v>
      </c>
      <c r="BO16" s="420"/>
      <c r="BP16" s="420"/>
      <c r="BQ16" s="420"/>
      <c r="BR16" s="420"/>
      <c r="BS16" s="420"/>
      <c r="BT16" s="420"/>
      <c r="BU16" s="421"/>
      <c r="BV16" s="419">
        <v>10004267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7420</v>
      </c>
      <c r="AD17" s="373"/>
      <c r="AE17" s="373"/>
      <c r="AF17" s="373"/>
      <c r="AG17" s="374"/>
      <c r="AH17" s="372">
        <v>8538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4307882</v>
      </c>
      <c r="BO17" s="420"/>
      <c r="BP17" s="420"/>
      <c r="BQ17" s="420"/>
      <c r="BR17" s="420"/>
      <c r="BS17" s="420"/>
      <c r="BT17" s="420"/>
      <c r="BU17" s="421"/>
      <c r="BV17" s="419">
        <v>4272274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292.02</v>
      </c>
      <c r="M18" s="472"/>
      <c r="N18" s="472"/>
      <c r="O18" s="472"/>
      <c r="P18" s="472"/>
      <c r="Q18" s="472"/>
      <c r="R18" s="473"/>
      <c r="S18" s="473"/>
      <c r="T18" s="473"/>
      <c r="U18" s="473"/>
      <c r="V18" s="474"/>
      <c r="W18" s="490"/>
      <c r="X18" s="491"/>
      <c r="Y18" s="491"/>
      <c r="Z18" s="491"/>
      <c r="AA18" s="491"/>
      <c r="AB18" s="515"/>
      <c r="AC18" s="389">
        <v>59.8</v>
      </c>
      <c r="AD18" s="390"/>
      <c r="AE18" s="390"/>
      <c r="AF18" s="390"/>
      <c r="AG18" s="475"/>
      <c r="AH18" s="389">
        <v>59.4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10296921</v>
      </c>
      <c r="BO18" s="420"/>
      <c r="BP18" s="420"/>
      <c r="BQ18" s="420"/>
      <c r="BR18" s="420"/>
      <c r="BS18" s="420"/>
      <c r="BT18" s="420"/>
      <c r="BU18" s="421"/>
      <c r="BV18" s="419">
        <v>10327359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96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14020492</v>
      </c>
      <c r="BO19" s="420"/>
      <c r="BP19" s="420"/>
      <c r="BQ19" s="420"/>
      <c r="BR19" s="420"/>
      <c r="BS19" s="420"/>
      <c r="BT19" s="420"/>
      <c r="BU19" s="421"/>
      <c r="BV19" s="419">
        <v>13536549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10897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25961570</v>
      </c>
      <c r="BO22" s="449"/>
      <c r="BP22" s="449"/>
      <c r="BQ22" s="449"/>
      <c r="BR22" s="449"/>
      <c r="BS22" s="449"/>
      <c r="BT22" s="449"/>
      <c r="BU22" s="450"/>
      <c r="BV22" s="448">
        <v>27706430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24500087</v>
      </c>
      <c r="BO23" s="420"/>
      <c r="BP23" s="420"/>
      <c r="BQ23" s="420"/>
      <c r="BR23" s="420"/>
      <c r="BS23" s="420"/>
      <c r="BT23" s="420"/>
      <c r="BU23" s="421"/>
      <c r="BV23" s="419">
        <v>25891574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8110</v>
      </c>
      <c r="R24" s="373"/>
      <c r="S24" s="373"/>
      <c r="T24" s="373"/>
      <c r="U24" s="373"/>
      <c r="V24" s="374"/>
      <c r="W24" s="462"/>
      <c r="X24" s="399"/>
      <c r="Y24" s="400"/>
      <c r="Z24" s="375" t="s">
        <v>162</v>
      </c>
      <c r="AA24" s="376"/>
      <c r="AB24" s="376"/>
      <c r="AC24" s="376"/>
      <c r="AD24" s="376"/>
      <c r="AE24" s="376"/>
      <c r="AF24" s="376"/>
      <c r="AG24" s="377"/>
      <c r="AH24" s="372">
        <v>280</v>
      </c>
      <c r="AI24" s="373"/>
      <c r="AJ24" s="373"/>
      <c r="AK24" s="373"/>
      <c r="AL24" s="374"/>
      <c r="AM24" s="372">
        <v>871640</v>
      </c>
      <c r="AN24" s="373"/>
      <c r="AO24" s="373"/>
      <c r="AP24" s="373"/>
      <c r="AQ24" s="373"/>
      <c r="AR24" s="374"/>
      <c r="AS24" s="372">
        <v>3113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20479760</v>
      </c>
      <c r="BO24" s="420"/>
      <c r="BP24" s="420"/>
      <c r="BQ24" s="420"/>
      <c r="BR24" s="420"/>
      <c r="BS24" s="420"/>
      <c r="BT24" s="420"/>
      <c r="BU24" s="421"/>
      <c r="BV24" s="419">
        <v>21688468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6840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1234847</v>
      </c>
      <c r="BO25" s="449"/>
      <c r="BP25" s="449"/>
      <c r="BQ25" s="449"/>
      <c r="BR25" s="449"/>
      <c r="BS25" s="449"/>
      <c r="BT25" s="449"/>
      <c r="BU25" s="450"/>
      <c r="BV25" s="448">
        <v>858816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6060</v>
      </c>
      <c r="R26" s="373"/>
      <c r="S26" s="373"/>
      <c r="T26" s="373"/>
      <c r="U26" s="373"/>
      <c r="V26" s="374"/>
      <c r="W26" s="462"/>
      <c r="X26" s="399"/>
      <c r="Y26" s="400"/>
      <c r="Z26" s="375" t="s">
        <v>168</v>
      </c>
      <c r="AA26" s="430"/>
      <c r="AB26" s="430"/>
      <c r="AC26" s="430"/>
      <c r="AD26" s="430"/>
      <c r="AE26" s="430"/>
      <c r="AF26" s="430"/>
      <c r="AG26" s="431"/>
      <c r="AH26" s="372">
        <v>13</v>
      </c>
      <c r="AI26" s="373"/>
      <c r="AJ26" s="373"/>
      <c r="AK26" s="373"/>
      <c r="AL26" s="374"/>
      <c r="AM26" s="372">
        <v>44824</v>
      </c>
      <c r="AN26" s="373"/>
      <c r="AO26" s="373"/>
      <c r="AP26" s="373"/>
      <c r="AQ26" s="373"/>
      <c r="AR26" s="374"/>
      <c r="AS26" s="372">
        <v>3448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5380</v>
      </c>
      <c r="R27" s="373"/>
      <c r="S27" s="373"/>
      <c r="T27" s="373"/>
      <c r="U27" s="373"/>
      <c r="V27" s="374"/>
      <c r="W27" s="462"/>
      <c r="X27" s="399"/>
      <c r="Y27" s="400"/>
      <c r="Z27" s="375" t="s">
        <v>171</v>
      </c>
      <c r="AA27" s="376"/>
      <c r="AB27" s="376"/>
      <c r="AC27" s="376"/>
      <c r="AD27" s="376"/>
      <c r="AE27" s="376"/>
      <c r="AF27" s="376"/>
      <c r="AG27" s="377"/>
      <c r="AH27" s="372">
        <v>45</v>
      </c>
      <c r="AI27" s="373"/>
      <c r="AJ27" s="373"/>
      <c r="AK27" s="373"/>
      <c r="AL27" s="374"/>
      <c r="AM27" s="372">
        <v>126883</v>
      </c>
      <c r="AN27" s="373"/>
      <c r="AO27" s="373"/>
      <c r="AP27" s="373"/>
      <c r="AQ27" s="373"/>
      <c r="AR27" s="374"/>
      <c r="AS27" s="372">
        <v>2820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633297</v>
      </c>
      <c r="BO27" s="454"/>
      <c r="BP27" s="454"/>
      <c r="BQ27" s="454"/>
      <c r="BR27" s="454"/>
      <c r="BS27" s="454"/>
      <c r="BT27" s="454"/>
      <c r="BU27" s="455"/>
      <c r="BV27" s="453">
        <v>633297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4690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1725400</v>
      </c>
      <c r="BO28" s="449"/>
      <c r="BP28" s="449"/>
      <c r="BQ28" s="449"/>
      <c r="BR28" s="449"/>
      <c r="BS28" s="449"/>
      <c r="BT28" s="449"/>
      <c r="BU28" s="450"/>
      <c r="BV28" s="448">
        <v>1725350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4180</v>
      </c>
      <c r="R29" s="373"/>
      <c r="S29" s="373"/>
      <c r="T29" s="373"/>
      <c r="U29" s="373"/>
      <c r="V29" s="374"/>
      <c r="W29" s="463"/>
      <c r="X29" s="464"/>
      <c r="Y29" s="465"/>
      <c r="Z29" s="375" t="s">
        <v>177</v>
      </c>
      <c r="AA29" s="376"/>
      <c r="AB29" s="376"/>
      <c r="AC29" s="376"/>
      <c r="AD29" s="376"/>
      <c r="AE29" s="376"/>
      <c r="AF29" s="376"/>
      <c r="AG29" s="377"/>
      <c r="AH29" s="372">
        <v>325</v>
      </c>
      <c r="AI29" s="373"/>
      <c r="AJ29" s="373"/>
      <c r="AK29" s="373"/>
      <c r="AL29" s="374"/>
      <c r="AM29" s="372">
        <v>998523</v>
      </c>
      <c r="AN29" s="373"/>
      <c r="AO29" s="373"/>
      <c r="AP29" s="373"/>
      <c r="AQ29" s="373"/>
      <c r="AR29" s="374"/>
      <c r="AS29" s="372">
        <v>3072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1052159</v>
      </c>
      <c r="BO29" s="420"/>
      <c r="BP29" s="420"/>
      <c r="BQ29" s="420"/>
      <c r="BR29" s="420"/>
      <c r="BS29" s="420"/>
      <c r="BT29" s="420"/>
      <c r="BU29" s="421"/>
      <c r="BV29" s="419">
        <v>952144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3176367</v>
      </c>
      <c r="BO30" s="454"/>
      <c r="BP30" s="454"/>
      <c r="BQ30" s="454"/>
      <c r="BR30" s="454"/>
      <c r="BS30" s="454"/>
      <c r="BT30" s="454"/>
      <c r="BU30" s="455"/>
      <c r="BV30" s="453">
        <v>2923698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奈良県市町村総合事務組合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五條市土地開発公社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大塔診療所特別会計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奈良広域水質検査センター組合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墓地事業特別会計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奈良県住宅新築資金等貸付金回収管理組合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奈良県後期高齢者医療広域連合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やまと広域環境衛生事務組合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奈良県広域消防組合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南和広域医療企業団</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sSwONk50nwCaVouZRK4QiCJiXuWSsH+NtYSRVnBnGAxbZccjSB3U1zrFperKU6zW1kHtvIva1TgwdW/P1WpGQ==" saltValue="mkAppO+wSQuLxtxSc/0Ya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3346872</v>
      </c>
      <c r="S5" s="677"/>
      <c r="T5" s="677"/>
      <c r="U5" s="677"/>
      <c r="V5" s="677"/>
      <c r="W5" s="677"/>
      <c r="X5" s="677"/>
      <c r="Y5" s="702"/>
      <c r="Z5" s="715">
        <v>17.5</v>
      </c>
      <c r="AA5" s="715"/>
      <c r="AB5" s="715"/>
      <c r="AC5" s="715"/>
      <c r="AD5" s="716">
        <v>3222640</v>
      </c>
      <c r="AE5" s="716"/>
      <c r="AF5" s="716"/>
      <c r="AG5" s="716"/>
      <c r="AH5" s="716"/>
      <c r="AI5" s="716"/>
      <c r="AJ5" s="716"/>
      <c r="AK5" s="716"/>
      <c r="AL5" s="703">
        <v>29.5</v>
      </c>
      <c r="AM5" s="685"/>
      <c r="AN5" s="685"/>
      <c r="AO5" s="704"/>
      <c r="AP5" s="679" t="s">
        <v>216</v>
      </c>
      <c r="AQ5" s="680"/>
      <c r="AR5" s="680"/>
      <c r="AS5" s="680"/>
      <c r="AT5" s="680"/>
      <c r="AU5" s="680"/>
      <c r="AV5" s="680"/>
      <c r="AW5" s="680"/>
      <c r="AX5" s="680"/>
      <c r="AY5" s="680"/>
      <c r="AZ5" s="680"/>
      <c r="BA5" s="680"/>
      <c r="BB5" s="680"/>
      <c r="BC5" s="680"/>
      <c r="BD5" s="680"/>
      <c r="BE5" s="680"/>
      <c r="BF5" s="681"/>
      <c r="BG5" s="621">
        <v>3222640</v>
      </c>
      <c r="BH5" s="622"/>
      <c r="BI5" s="622"/>
      <c r="BJ5" s="622"/>
      <c r="BK5" s="622"/>
      <c r="BL5" s="622"/>
      <c r="BM5" s="622"/>
      <c r="BN5" s="623"/>
      <c r="BO5" s="659">
        <v>96.3</v>
      </c>
      <c r="BP5" s="659"/>
      <c r="BQ5" s="659"/>
      <c r="BR5" s="659"/>
      <c r="BS5" s="660">
        <v>36774</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206875</v>
      </c>
      <c r="S6" s="622"/>
      <c r="T6" s="622"/>
      <c r="U6" s="622"/>
      <c r="V6" s="622"/>
      <c r="W6" s="622"/>
      <c r="X6" s="622"/>
      <c r="Y6" s="623"/>
      <c r="Z6" s="659">
        <v>1.1000000000000001</v>
      </c>
      <c r="AA6" s="659"/>
      <c r="AB6" s="659"/>
      <c r="AC6" s="659"/>
      <c r="AD6" s="660">
        <v>206875</v>
      </c>
      <c r="AE6" s="660"/>
      <c r="AF6" s="660"/>
      <c r="AG6" s="660"/>
      <c r="AH6" s="660"/>
      <c r="AI6" s="660"/>
      <c r="AJ6" s="660"/>
      <c r="AK6" s="660"/>
      <c r="AL6" s="624">
        <v>1.9</v>
      </c>
      <c r="AM6" s="625"/>
      <c r="AN6" s="625"/>
      <c r="AO6" s="661"/>
      <c r="AP6" s="618" t="s">
        <v>221</v>
      </c>
      <c r="AQ6" s="619"/>
      <c r="AR6" s="619"/>
      <c r="AS6" s="619"/>
      <c r="AT6" s="619"/>
      <c r="AU6" s="619"/>
      <c r="AV6" s="619"/>
      <c r="AW6" s="619"/>
      <c r="AX6" s="619"/>
      <c r="AY6" s="619"/>
      <c r="AZ6" s="619"/>
      <c r="BA6" s="619"/>
      <c r="BB6" s="619"/>
      <c r="BC6" s="619"/>
      <c r="BD6" s="619"/>
      <c r="BE6" s="619"/>
      <c r="BF6" s="620"/>
      <c r="BG6" s="621">
        <v>3222640</v>
      </c>
      <c r="BH6" s="622"/>
      <c r="BI6" s="622"/>
      <c r="BJ6" s="622"/>
      <c r="BK6" s="622"/>
      <c r="BL6" s="622"/>
      <c r="BM6" s="622"/>
      <c r="BN6" s="623"/>
      <c r="BO6" s="659">
        <v>96.3</v>
      </c>
      <c r="BP6" s="659"/>
      <c r="BQ6" s="659"/>
      <c r="BR6" s="659"/>
      <c r="BS6" s="660">
        <v>36774</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145520</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145520</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1286</v>
      </c>
      <c r="S7" s="622"/>
      <c r="T7" s="622"/>
      <c r="U7" s="622"/>
      <c r="V7" s="622"/>
      <c r="W7" s="622"/>
      <c r="X7" s="622"/>
      <c r="Y7" s="623"/>
      <c r="Z7" s="659">
        <v>0</v>
      </c>
      <c r="AA7" s="659"/>
      <c r="AB7" s="659"/>
      <c r="AC7" s="659"/>
      <c r="AD7" s="660">
        <v>1286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1301305</v>
      </c>
      <c r="BH7" s="622"/>
      <c r="BI7" s="622"/>
      <c r="BJ7" s="622"/>
      <c r="BK7" s="622"/>
      <c r="BL7" s="622"/>
      <c r="BM7" s="622"/>
      <c r="BN7" s="623"/>
      <c r="BO7" s="659">
        <v>38.9</v>
      </c>
      <c r="BP7" s="659"/>
      <c r="BQ7" s="659"/>
      <c r="BR7" s="659"/>
      <c r="BS7" s="660">
        <v>36774</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2520527</v>
      </c>
      <c r="CS7" s="622"/>
      <c r="CT7" s="622"/>
      <c r="CU7" s="622"/>
      <c r="CV7" s="622"/>
      <c r="CW7" s="622"/>
      <c r="CX7" s="622"/>
      <c r="CY7" s="623"/>
      <c r="CZ7" s="659">
        <v>13.8</v>
      </c>
      <c r="DA7" s="659"/>
      <c r="DB7" s="659"/>
      <c r="DC7" s="659"/>
      <c r="DD7" s="627">
        <v>60560</v>
      </c>
      <c r="DE7" s="622"/>
      <c r="DF7" s="622"/>
      <c r="DG7" s="622"/>
      <c r="DH7" s="622"/>
      <c r="DI7" s="622"/>
      <c r="DJ7" s="622"/>
      <c r="DK7" s="622"/>
      <c r="DL7" s="622"/>
      <c r="DM7" s="622"/>
      <c r="DN7" s="622"/>
      <c r="DO7" s="622"/>
      <c r="DP7" s="623"/>
      <c r="DQ7" s="627">
        <v>2205994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36169</v>
      </c>
      <c r="S8" s="622"/>
      <c r="T8" s="622"/>
      <c r="U8" s="622"/>
      <c r="V8" s="622"/>
      <c r="W8" s="622"/>
      <c r="X8" s="622"/>
      <c r="Y8" s="623"/>
      <c r="Z8" s="659">
        <v>0.2</v>
      </c>
      <c r="AA8" s="659"/>
      <c r="AB8" s="659"/>
      <c r="AC8" s="659"/>
      <c r="AD8" s="660">
        <v>36169</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45706</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5818998</v>
      </c>
      <c r="CS8" s="622"/>
      <c r="CT8" s="622"/>
      <c r="CU8" s="622"/>
      <c r="CV8" s="622"/>
      <c r="CW8" s="622"/>
      <c r="CX8" s="622"/>
      <c r="CY8" s="623"/>
      <c r="CZ8" s="659">
        <v>31.9</v>
      </c>
      <c r="DA8" s="659"/>
      <c r="DB8" s="659"/>
      <c r="DC8" s="659"/>
      <c r="DD8" s="627">
        <v>2137</v>
      </c>
      <c r="DE8" s="622"/>
      <c r="DF8" s="622"/>
      <c r="DG8" s="622"/>
      <c r="DH8" s="622"/>
      <c r="DI8" s="622"/>
      <c r="DJ8" s="622"/>
      <c r="DK8" s="622"/>
      <c r="DL8" s="622"/>
      <c r="DM8" s="622"/>
      <c r="DN8" s="622"/>
      <c r="DO8" s="622"/>
      <c r="DP8" s="623"/>
      <c r="DQ8" s="627">
        <v>3434797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39568</v>
      </c>
      <c r="S9" s="622"/>
      <c r="T9" s="622"/>
      <c r="U9" s="622"/>
      <c r="V9" s="622"/>
      <c r="W9" s="622"/>
      <c r="X9" s="622"/>
      <c r="Y9" s="623"/>
      <c r="Z9" s="659">
        <v>0.2</v>
      </c>
      <c r="AA9" s="659"/>
      <c r="AB9" s="659"/>
      <c r="AC9" s="659"/>
      <c r="AD9" s="660">
        <v>39568</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1052073</v>
      </c>
      <c r="BH9" s="622"/>
      <c r="BI9" s="622"/>
      <c r="BJ9" s="622"/>
      <c r="BK9" s="622"/>
      <c r="BL9" s="622"/>
      <c r="BM9" s="622"/>
      <c r="BN9" s="623"/>
      <c r="BO9" s="659">
        <v>31.4</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1934921</v>
      </c>
      <c r="CS9" s="622"/>
      <c r="CT9" s="622"/>
      <c r="CU9" s="622"/>
      <c r="CV9" s="622"/>
      <c r="CW9" s="622"/>
      <c r="CX9" s="622"/>
      <c r="CY9" s="623"/>
      <c r="CZ9" s="659">
        <v>10.6</v>
      </c>
      <c r="DA9" s="659"/>
      <c r="DB9" s="659"/>
      <c r="DC9" s="659"/>
      <c r="DD9" s="627">
        <v>35042</v>
      </c>
      <c r="DE9" s="622"/>
      <c r="DF9" s="622"/>
      <c r="DG9" s="622"/>
      <c r="DH9" s="622"/>
      <c r="DI9" s="622"/>
      <c r="DJ9" s="622"/>
      <c r="DK9" s="622"/>
      <c r="DL9" s="622"/>
      <c r="DM9" s="622"/>
      <c r="DN9" s="622"/>
      <c r="DO9" s="622"/>
      <c r="DP9" s="623"/>
      <c r="DQ9" s="627">
        <v>1281743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74625</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8541</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8541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643225</v>
      </c>
      <c r="S11" s="622"/>
      <c r="T11" s="622"/>
      <c r="U11" s="622"/>
      <c r="V11" s="622"/>
      <c r="W11" s="622"/>
      <c r="X11" s="622"/>
      <c r="Y11" s="623"/>
      <c r="Z11" s="624">
        <v>3.4</v>
      </c>
      <c r="AA11" s="625"/>
      <c r="AB11" s="625"/>
      <c r="AC11" s="626"/>
      <c r="AD11" s="627">
        <v>643225</v>
      </c>
      <c r="AE11" s="622"/>
      <c r="AF11" s="622"/>
      <c r="AG11" s="622"/>
      <c r="AH11" s="622"/>
      <c r="AI11" s="622"/>
      <c r="AJ11" s="622"/>
      <c r="AK11" s="623"/>
      <c r="AL11" s="624">
        <v>5.9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128901</v>
      </c>
      <c r="BH11" s="622"/>
      <c r="BI11" s="622"/>
      <c r="BJ11" s="622"/>
      <c r="BK11" s="622"/>
      <c r="BL11" s="622"/>
      <c r="BM11" s="622"/>
      <c r="BN11" s="623"/>
      <c r="BO11" s="659">
        <v>3.9</v>
      </c>
      <c r="BP11" s="659"/>
      <c r="BQ11" s="659"/>
      <c r="BR11" s="659"/>
      <c r="BS11" s="660">
        <v>36774</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819111</v>
      </c>
      <c r="CS11" s="622"/>
      <c r="CT11" s="622"/>
      <c r="CU11" s="622"/>
      <c r="CV11" s="622"/>
      <c r="CW11" s="622"/>
      <c r="CX11" s="622"/>
      <c r="CY11" s="623"/>
      <c r="CZ11" s="659">
        <v>4.5</v>
      </c>
      <c r="DA11" s="659"/>
      <c r="DB11" s="659"/>
      <c r="DC11" s="659"/>
      <c r="DD11" s="627">
        <v>185171</v>
      </c>
      <c r="DE11" s="622"/>
      <c r="DF11" s="622"/>
      <c r="DG11" s="622"/>
      <c r="DH11" s="622"/>
      <c r="DI11" s="622"/>
      <c r="DJ11" s="622"/>
      <c r="DK11" s="622"/>
      <c r="DL11" s="622"/>
      <c r="DM11" s="622"/>
      <c r="DN11" s="622"/>
      <c r="DO11" s="622"/>
      <c r="DP11" s="623"/>
      <c r="DQ11" s="627">
        <v>303185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32166</v>
      </c>
      <c r="S12" s="622"/>
      <c r="T12" s="622"/>
      <c r="U12" s="622"/>
      <c r="V12" s="622"/>
      <c r="W12" s="622"/>
      <c r="X12" s="622"/>
      <c r="Y12" s="623"/>
      <c r="Z12" s="659">
        <v>0.2</v>
      </c>
      <c r="AA12" s="659"/>
      <c r="AB12" s="659"/>
      <c r="AC12" s="659"/>
      <c r="AD12" s="660">
        <v>32166</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1592868</v>
      </c>
      <c r="BH12" s="622"/>
      <c r="BI12" s="622"/>
      <c r="BJ12" s="622"/>
      <c r="BK12" s="622"/>
      <c r="BL12" s="622"/>
      <c r="BM12" s="622"/>
      <c r="BN12" s="623"/>
      <c r="BO12" s="659">
        <v>47.6</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177669</v>
      </c>
      <c r="CS12" s="622"/>
      <c r="CT12" s="622"/>
      <c r="CU12" s="622"/>
      <c r="CV12" s="622"/>
      <c r="CW12" s="622"/>
      <c r="CX12" s="622"/>
      <c r="CY12" s="623"/>
      <c r="CZ12" s="659">
        <v>1</v>
      </c>
      <c r="DA12" s="659"/>
      <c r="DB12" s="659"/>
      <c r="DC12" s="659"/>
      <c r="DD12" s="627">
        <v>3460</v>
      </c>
      <c r="DE12" s="622"/>
      <c r="DF12" s="622"/>
      <c r="DG12" s="622"/>
      <c r="DH12" s="622"/>
      <c r="DI12" s="622"/>
      <c r="DJ12" s="622"/>
      <c r="DK12" s="622"/>
      <c r="DL12" s="622"/>
      <c r="DM12" s="622"/>
      <c r="DN12" s="622"/>
      <c r="DO12" s="622"/>
      <c r="DP12" s="623"/>
      <c r="DQ12" s="627">
        <v>92123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1590203</v>
      </c>
      <c r="BH13" s="622"/>
      <c r="BI13" s="622"/>
      <c r="BJ13" s="622"/>
      <c r="BK13" s="622"/>
      <c r="BL13" s="622"/>
      <c r="BM13" s="622"/>
      <c r="BN13" s="623"/>
      <c r="BO13" s="659">
        <v>47.5</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1442922</v>
      </c>
      <c r="CS13" s="622"/>
      <c r="CT13" s="622"/>
      <c r="CU13" s="622"/>
      <c r="CV13" s="622"/>
      <c r="CW13" s="622"/>
      <c r="CX13" s="622"/>
      <c r="CY13" s="623"/>
      <c r="CZ13" s="659">
        <v>7.9</v>
      </c>
      <c r="DA13" s="659"/>
      <c r="DB13" s="659"/>
      <c r="DC13" s="659"/>
      <c r="DD13" s="627">
        <v>589660</v>
      </c>
      <c r="DE13" s="622"/>
      <c r="DF13" s="622"/>
      <c r="DG13" s="622"/>
      <c r="DH13" s="622"/>
      <c r="DI13" s="622"/>
      <c r="DJ13" s="622"/>
      <c r="DK13" s="622"/>
      <c r="DL13" s="622"/>
      <c r="DM13" s="622"/>
      <c r="DN13" s="622"/>
      <c r="DO13" s="622"/>
      <c r="DP13" s="623"/>
      <c r="DQ13" s="627">
        <v>838244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3772</v>
      </c>
      <c r="S14" s="622"/>
      <c r="T14" s="622"/>
      <c r="U14" s="622"/>
      <c r="V14" s="622"/>
      <c r="W14" s="622"/>
      <c r="X14" s="622"/>
      <c r="Y14" s="623"/>
      <c r="Z14" s="659">
        <v>0</v>
      </c>
      <c r="AA14" s="659"/>
      <c r="AB14" s="659"/>
      <c r="AC14" s="659"/>
      <c r="AD14" s="660">
        <v>3772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137315</v>
      </c>
      <c r="BH14" s="622"/>
      <c r="BI14" s="622"/>
      <c r="BJ14" s="622"/>
      <c r="BK14" s="622"/>
      <c r="BL14" s="622"/>
      <c r="BM14" s="622"/>
      <c r="BN14" s="623"/>
      <c r="BO14" s="659">
        <v>4.0999999999999996</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829275</v>
      </c>
      <c r="CS14" s="622"/>
      <c r="CT14" s="622"/>
      <c r="CU14" s="622"/>
      <c r="CV14" s="622"/>
      <c r="CW14" s="622"/>
      <c r="CX14" s="622"/>
      <c r="CY14" s="623"/>
      <c r="CZ14" s="659">
        <v>4.5</v>
      </c>
      <c r="DA14" s="659"/>
      <c r="DB14" s="659"/>
      <c r="DC14" s="659"/>
      <c r="DD14" s="627">
        <v>10248</v>
      </c>
      <c r="DE14" s="622"/>
      <c r="DF14" s="622"/>
      <c r="DG14" s="622"/>
      <c r="DH14" s="622"/>
      <c r="DI14" s="622"/>
      <c r="DJ14" s="622"/>
      <c r="DK14" s="622"/>
      <c r="DL14" s="622"/>
      <c r="DM14" s="622"/>
      <c r="DN14" s="622"/>
      <c r="DO14" s="622"/>
      <c r="DP14" s="623"/>
      <c r="DQ14" s="627">
        <v>784378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191152</v>
      </c>
      <c r="BH15" s="622"/>
      <c r="BI15" s="622"/>
      <c r="BJ15" s="622"/>
      <c r="BK15" s="622"/>
      <c r="BL15" s="622"/>
      <c r="BM15" s="622"/>
      <c r="BN15" s="623"/>
      <c r="BO15" s="659">
        <v>5.7</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1385378</v>
      </c>
      <c r="CS15" s="622"/>
      <c r="CT15" s="622"/>
      <c r="CU15" s="622"/>
      <c r="CV15" s="622"/>
      <c r="CW15" s="622"/>
      <c r="CX15" s="622"/>
      <c r="CY15" s="623"/>
      <c r="CZ15" s="659">
        <v>7.6</v>
      </c>
      <c r="DA15" s="659"/>
      <c r="DB15" s="659"/>
      <c r="DC15" s="659"/>
      <c r="DD15" s="627">
        <v>88402</v>
      </c>
      <c r="DE15" s="622"/>
      <c r="DF15" s="622"/>
      <c r="DG15" s="622"/>
      <c r="DH15" s="622"/>
      <c r="DI15" s="622"/>
      <c r="DJ15" s="622"/>
      <c r="DK15" s="622"/>
      <c r="DL15" s="622"/>
      <c r="DM15" s="622"/>
      <c r="DN15" s="622"/>
      <c r="DO15" s="622"/>
      <c r="DP15" s="623"/>
      <c r="DQ15" s="627">
        <v>1090563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27631</v>
      </c>
      <c r="S16" s="622"/>
      <c r="T16" s="622"/>
      <c r="U16" s="622"/>
      <c r="V16" s="622"/>
      <c r="W16" s="622"/>
      <c r="X16" s="622"/>
      <c r="Y16" s="623"/>
      <c r="Z16" s="659">
        <v>0.1</v>
      </c>
      <c r="AA16" s="659"/>
      <c r="AB16" s="659"/>
      <c r="AC16" s="659"/>
      <c r="AD16" s="660">
        <v>27631</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363338</v>
      </c>
      <c r="CS16" s="622"/>
      <c r="CT16" s="622"/>
      <c r="CU16" s="622"/>
      <c r="CV16" s="622"/>
      <c r="CW16" s="622"/>
      <c r="CX16" s="622"/>
      <c r="CY16" s="623"/>
      <c r="CZ16" s="659">
        <v>2</v>
      </c>
      <c r="DA16" s="659"/>
      <c r="DB16" s="659"/>
      <c r="DC16" s="659"/>
      <c r="DD16" s="627" t="s">
        <v>122</v>
      </c>
      <c r="DE16" s="622"/>
      <c r="DF16" s="622"/>
      <c r="DG16" s="622"/>
      <c r="DH16" s="622"/>
      <c r="DI16" s="622"/>
      <c r="DJ16" s="622"/>
      <c r="DK16" s="622"/>
      <c r="DL16" s="622"/>
      <c r="DM16" s="622"/>
      <c r="DN16" s="622"/>
      <c r="DO16" s="622"/>
      <c r="DP16" s="623"/>
      <c r="DQ16" s="627">
        <v>206168</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41304</v>
      </c>
      <c r="S17" s="622"/>
      <c r="T17" s="622"/>
      <c r="U17" s="622"/>
      <c r="V17" s="622"/>
      <c r="W17" s="622"/>
      <c r="X17" s="622"/>
      <c r="Y17" s="623"/>
      <c r="Z17" s="659">
        <v>0.2</v>
      </c>
      <c r="AA17" s="659"/>
      <c r="AB17" s="659"/>
      <c r="AC17" s="659"/>
      <c r="AD17" s="660">
        <v>41304</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2800712</v>
      </c>
      <c r="CS17" s="622"/>
      <c r="CT17" s="622"/>
      <c r="CU17" s="622"/>
      <c r="CV17" s="622"/>
      <c r="CW17" s="622"/>
      <c r="CX17" s="622"/>
      <c r="CY17" s="623"/>
      <c r="CZ17" s="659">
        <v>15.3</v>
      </c>
      <c r="DA17" s="659"/>
      <c r="DB17" s="659"/>
      <c r="DC17" s="659"/>
      <c r="DD17" s="627" t="s">
        <v>122</v>
      </c>
      <c r="DE17" s="622"/>
      <c r="DF17" s="622"/>
      <c r="DG17" s="622"/>
      <c r="DH17" s="622"/>
      <c r="DI17" s="622"/>
      <c r="DJ17" s="622"/>
      <c r="DK17" s="622"/>
      <c r="DL17" s="622"/>
      <c r="DM17" s="622"/>
      <c r="DN17" s="622"/>
      <c r="DO17" s="622"/>
      <c r="DP17" s="623"/>
      <c r="DQ17" s="627">
        <v>2777603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41135</v>
      </c>
      <c r="S18" s="622"/>
      <c r="T18" s="622"/>
      <c r="U18" s="622"/>
      <c r="V18" s="622"/>
      <c r="W18" s="622"/>
      <c r="X18" s="622"/>
      <c r="Y18" s="623"/>
      <c r="Z18" s="659">
        <v>0.2</v>
      </c>
      <c r="AA18" s="659"/>
      <c r="AB18" s="659"/>
      <c r="AC18" s="659"/>
      <c r="AD18" s="660">
        <v>41135</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10526</v>
      </c>
      <c r="S19" s="622"/>
      <c r="T19" s="622"/>
      <c r="U19" s="622"/>
      <c r="V19" s="622"/>
      <c r="W19" s="622"/>
      <c r="X19" s="622"/>
      <c r="Y19" s="623"/>
      <c r="Z19" s="659">
        <v>0.1</v>
      </c>
      <c r="AA19" s="659"/>
      <c r="AB19" s="659"/>
      <c r="AC19" s="659"/>
      <c r="AD19" s="660">
        <v>10526</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124232</v>
      </c>
      <c r="BH19" s="622"/>
      <c r="BI19" s="622"/>
      <c r="BJ19" s="622"/>
      <c r="BK19" s="622"/>
      <c r="BL19" s="622"/>
      <c r="BM19" s="622"/>
      <c r="BN19" s="623"/>
      <c r="BO19" s="659">
        <v>3.7</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30609</v>
      </c>
      <c r="S20" s="622"/>
      <c r="T20" s="622"/>
      <c r="U20" s="622"/>
      <c r="V20" s="622"/>
      <c r="W20" s="622"/>
      <c r="X20" s="622"/>
      <c r="Y20" s="623"/>
      <c r="Z20" s="659">
        <v>0.2</v>
      </c>
      <c r="AA20" s="659"/>
      <c r="AB20" s="659"/>
      <c r="AC20" s="659"/>
      <c r="AD20" s="660">
        <v>30609</v>
      </c>
      <c r="AE20" s="660"/>
      <c r="AF20" s="660"/>
      <c r="AG20" s="660"/>
      <c r="AH20" s="660"/>
      <c r="AI20" s="660"/>
      <c r="AJ20" s="660"/>
      <c r="AK20" s="660"/>
      <c r="AL20" s="624">
        <v>0.3</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124232</v>
      </c>
      <c r="BH20" s="622"/>
      <c r="BI20" s="622"/>
      <c r="BJ20" s="622"/>
      <c r="BK20" s="622"/>
      <c r="BL20" s="622"/>
      <c r="BM20" s="622"/>
      <c r="BN20" s="623"/>
      <c r="BO20" s="659">
        <v>3.7</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18246912</v>
      </c>
      <c r="CS20" s="622"/>
      <c r="CT20" s="622"/>
      <c r="CU20" s="622"/>
      <c r="CV20" s="622"/>
      <c r="CW20" s="622"/>
      <c r="CX20" s="622"/>
      <c r="CY20" s="623"/>
      <c r="CZ20" s="659">
        <v>100</v>
      </c>
      <c r="DA20" s="659"/>
      <c r="DB20" s="659"/>
      <c r="DC20" s="659"/>
      <c r="DD20" s="627">
        <v>974680</v>
      </c>
      <c r="DE20" s="622"/>
      <c r="DF20" s="622"/>
      <c r="DG20" s="622"/>
      <c r="DH20" s="622"/>
      <c r="DI20" s="622"/>
      <c r="DJ20" s="622"/>
      <c r="DK20" s="622"/>
      <c r="DL20" s="622"/>
      <c r="DM20" s="622"/>
      <c r="DN20" s="622"/>
      <c r="DO20" s="622"/>
      <c r="DP20" s="623"/>
      <c r="DQ20" s="627">
        <v>13168859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7886459</v>
      </c>
      <c r="S21" s="622"/>
      <c r="T21" s="622"/>
      <c r="U21" s="622"/>
      <c r="V21" s="622"/>
      <c r="W21" s="622"/>
      <c r="X21" s="622"/>
      <c r="Y21" s="623"/>
      <c r="Z21" s="659">
        <v>41.3</v>
      </c>
      <c r="AA21" s="659"/>
      <c r="AB21" s="659"/>
      <c r="AC21" s="659"/>
      <c r="AD21" s="660">
        <v>6570457</v>
      </c>
      <c r="AE21" s="660"/>
      <c r="AF21" s="660"/>
      <c r="AG21" s="660"/>
      <c r="AH21" s="660"/>
      <c r="AI21" s="660"/>
      <c r="AJ21" s="660"/>
      <c r="AK21" s="660"/>
      <c r="AL21" s="624">
        <v>60.2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6570457</v>
      </c>
      <c r="S22" s="622"/>
      <c r="T22" s="622"/>
      <c r="U22" s="622"/>
      <c r="V22" s="622"/>
      <c r="W22" s="622"/>
      <c r="X22" s="622"/>
      <c r="Y22" s="623"/>
      <c r="Z22" s="659">
        <v>34.4</v>
      </c>
      <c r="AA22" s="659"/>
      <c r="AB22" s="659"/>
      <c r="AC22" s="659"/>
      <c r="AD22" s="660">
        <v>6570457</v>
      </c>
      <c r="AE22" s="660"/>
      <c r="AF22" s="660"/>
      <c r="AG22" s="660"/>
      <c r="AH22" s="660"/>
      <c r="AI22" s="660"/>
      <c r="AJ22" s="660"/>
      <c r="AK22" s="660"/>
      <c r="AL22" s="624">
        <v>60.2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1316002</v>
      </c>
      <c r="S23" s="622"/>
      <c r="T23" s="622"/>
      <c r="U23" s="622"/>
      <c r="V23" s="622"/>
      <c r="W23" s="622"/>
      <c r="X23" s="622"/>
      <c r="Y23" s="623"/>
      <c r="Z23" s="659">
        <v>6.9</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124232</v>
      </c>
      <c r="BH23" s="622"/>
      <c r="BI23" s="622"/>
      <c r="BJ23" s="622"/>
      <c r="BK23" s="622"/>
      <c r="BL23" s="622"/>
      <c r="BM23" s="622"/>
      <c r="BN23" s="623"/>
      <c r="BO23" s="659">
        <v>3.7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9174479</v>
      </c>
      <c r="CS24" s="677"/>
      <c r="CT24" s="677"/>
      <c r="CU24" s="677"/>
      <c r="CV24" s="677"/>
      <c r="CW24" s="677"/>
      <c r="CX24" s="677"/>
      <c r="CY24" s="702"/>
      <c r="CZ24" s="703">
        <v>50.3</v>
      </c>
      <c r="DA24" s="685"/>
      <c r="DB24" s="685"/>
      <c r="DC24" s="705"/>
      <c r="DD24" s="701">
        <v>6980663</v>
      </c>
      <c r="DE24" s="677"/>
      <c r="DF24" s="677"/>
      <c r="DG24" s="677"/>
      <c r="DH24" s="677"/>
      <c r="DI24" s="677"/>
      <c r="DJ24" s="677"/>
      <c r="DK24" s="702"/>
      <c r="DL24" s="701">
        <v>6021475</v>
      </c>
      <c r="DM24" s="677"/>
      <c r="DN24" s="677"/>
      <c r="DO24" s="677"/>
      <c r="DP24" s="677"/>
      <c r="DQ24" s="677"/>
      <c r="DR24" s="677"/>
      <c r="DS24" s="677"/>
      <c r="DT24" s="677"/>
      <c r="DU24" s="677"/>
      <c r="DV24" s="702"/>
      <c r="DW24" s="703">
        <v>54.9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12306462</v>
      </c>
      <c r="S25" s="622"/>
      <c r="T25" s="622"/>
      <c r="U25" s="622"/>
      <c r="V25" s="622"/>
      <c r="W25" s="622"/>
      <c r="X25" s="622"/>
      <c r="Y25" s="623"/>
      <c r="Z25" s="659">
        <v>64.400000000000006</v>
      </c>
      <c r="AA25" s="659"/>
      <c r="AB25" s="659"/>
      <c r="AC25" s="659"/>
      <c r="AD25" s="660">
        <v>10866228</v>
      </c>
      <c r="AE25" s="660"/>
      <c r="AF25" s="660"/>
      <c r="AG25" s="660"/>
      <c r="AH25" s="660"/>
      <c r="AI25" s="660"/>
      <c r="AJ25" s="660"/>
      <c r="AK25" s="660"/>
      <c r="AL25" s="624">
        <v>99.5</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3212831</v>
      </c>
      <c r="CS25" s="634"/>
      <c r="CT25" s="634"/>
      <c r="CU25" s="634"/>
      <c r="CV25" s="634"/>
      <c r="CW25" s="634"/>
      <c r="CX25" s="634"/>
      <c r="CY25" s="635"/>
      <c r="CZ25" s="624">
        <v>17.600000000000001</v>
      </c>
      <c r="DA25" s="636"/>
      <c r="DB25" s="636"/>
      <c r="DC25" s="637"/>
      <c r="DD25" s="627">
        <v>2926929</v>
      </c>
      <c r="DE25" s="634"/>
      <c r="DF25" s="634"/>
      <c r="DG25" s="634"/>
      <c r="DH25" s="634"/>
      <c r="DI25" s="634"/>
      <c r="DJ25" s="634"/>
      <c r="DK25" s="635"/>
      <c r="DL25" s="627">
        <v>2402234</v>
      </c>
      <c r="DM25" s="634"/>
      <c r="DN25" s="634"/>
      <c r="DO25" s="634"/>
      <c r="DP25" s="634"/>
      <c r="DQ25" s="634"/>
      <c r="DR25" s="634"/>
      <c r="DS25" s="634"/>
      <c r="DT25" s="634"/>
      <c r="DU25" s="634"/>
      <c r="DV25" s="635"/>
      <c r="DW25" s="624">
        <v>21.9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2838</v>
      </c>
      <c r="S26" s="622"/>
      <c r="T26" s="622"/>
      <c r="U26" s="622"/>
      <c r="V26" s="622"/>
      <c r="W26" s="622"/>
      <c r="X26" s="622"/>
      <c r="Y26" s="623"/>
      <c r="Z26" s="659">
        <v>0</v>
      </c>
      <c r="AA26" s="659"/>
      <c r="AB26" s="659"/>
      <c r="AC26" s="659"/>
      <c r="AD26" s="660">
        <v>2838</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1972728</v>
      </c>
      <c r="CS26" s="622"/>
      <c r="CT26" s="622"/>
      <c r="CU26" s="622"/>
      <c r="CV26" s="622"/>
      <c r="CW26" s="622"/>
      <c r="CX26" s="622"/>
      <c r="CY26" s="623"/>
      <c r="CZ26" s="624">
        <v>10.8</v>
      </c>
      <c r="DA26" s="636"/>
      <c r="DB26" s="636"/>
      <c r="DC26" s="637"/>
      <c r="DD26" s="627">
        <v>1809198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194594</v>
      </c>
      <c r="S27" s="622"/>
      <c r="T27" s="622"/>
      <c r="U27" s="622"/>
      <c r="V27" s="622"/>
      <c r="W27" s="622"/>
      <c r="X27" s="622"/>
      <c r="Y27" s="623"/>
      <c r="Z27" s="659">
        <v>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3346872</v>
      </c>
      <c r="BH27" s="622"/>
      <c r="BI27" s="622"/>
      <c r="BJ27" s="622"/>
      <c r="BK27" s="622"/>
      <c r="BL27" s="622"/>
      <c r="BM27" s="622"/>
      <c r="BN27" s="623"/>
      <c r="BO27" s="659">
        <v>100</v>
      </c>
      <c r="BP27" s="659"/>
      <c r="BQ27" s="659"/>
      <c r="BR27" s="659"/>
      <c r="BS27" s="660">
        <v>36774</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3160936</v>
      </c>
      <c r="CS27" s="634"/>
      <c r="CT27" s="634"/>
      <c r="CU27" s="634"/>
      <c r="CV27" s="634"/>
      <c r="CW27" s="634"/>
      <c r="CX27" s="634"/>
      <c r="CY27" s="635"/>
      <c r="CZ27" s="624">
        <v>17.3</v>
      </c>
      <c r="DA27" s="636"/>
      <c r="DB27" s="636"/>
      <c r="DC27" s="637"/>
      <c r="DD27" s="627">
        <v>1276131</v>
      </c>
      <c r="DE27" s="634"/>
      <c r="DF27" s="634"/>
      <c r="DG27" s="634"/>
      <c r="DH27" s="634"/>
      <c r="DI27" s="634"/>
      <c r="DJ27" s="634"/>
      <c r="DK27" s="635"/>
      <c r="DL27" s="627">
        <v>841638</v>
      </c>
      <c r="DM27" s="634"/>
      <c r="DN27" s="634"/>
      <c r="DO27" s="634"/>
      <c r="DP27" s="634"/>
      <c r="DQ27" s="634"/>
      <c r="DR27" s="634"/>
      <c r="DS27" s="634"/>
      <c r="DT27" s="634"/>
      <c r="DU27" s="634"/>
      <c r="DV27" s="635"/>
      <c r="DW27" s="624">
        <v>7.7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193422</v>
      </c>
      <c r="S28" s="622"/>
      <c r="T28" s="622"/>
      <c r="U28" s="622"/>
      <c r="V28" s="622"/>
      <c r="W28" s="622"/>
      <c r="X28" s="622"/>
      <c r="Y28" s="623"/>
      <c r="Z28" s="659">
        <v>1</v>
      </c>
      <c r="AA28" s="659"/>
      <c r="AB28" s="659"/>
      <c r="AC28" s="659"/>
      <c r="AD28" s="660">
        <v>9456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2800712</v>
      </c>
      <c r="CS28" s="622"/>
      <c r="CT28" s="622"/>
      <c r="CU28" s="622"/>
      <c r="CV28" s="622"/>
      <c r="CW28" s="622"/>
      <c r="CX28" s="622"/>
      <c r="CY28" s="623"/>
      <c r="CZ28" s="624">
        <v>15.3</v>
      </c>
      <c r="DA28" s="636"/>
      <c r="DB28" s="636"/>
      <c r="DC28" s="637"/>
      <c r="DD28" s="627">
        <v>2777603</v>
      </c>
      <c r="DE28" s="622"/>
      <c r="DF28" s="622"/>
      <c r="DG28" s="622"/>
      <c r="DH28" s="622"/>
      <c r="DI28" s="622"/>
      <c r="DJ28" s="622"/>
      <c r="DK28" s="623"/>
      <c r="DL28" s="627">
        <v>2777603</v>
      </c>
      <c r="DM28" s="622"/>
      <c r="DN28" s="622"/>
      <c r="DO28" s="622"/>
      <c r="DP28" s="622"/>
      <c r="DQ28" s="622"/>
      <c r="DR28" s="622"/>
      <c r="DS28" s="622"/>
      <c r="DT28" s="622"/>
      <c r="DU28" s="622"/>
      <c r="DV28" s="623"/>
      <c r="DW28" s="624">
        <v>25.3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62496</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2800712</v>
      </c>
      <c r="CS29" s="634"/>
      <c r="CT29" s="634"/>
      <c r="CU29" s="634"/>
      <c r="CV29" s="634"/>
      <c r="CW29" s="634"/>
      <c r="CX29" s="634"/>
      <c r="CY29" s="635"/>
      <c r="CZ29" s="624">
        <v>15.3</v>
      </c>
      <c r="DA29" s="636"/>
      <c r="DB29" s="636"/>
      <c r="DC29" s="637"/>
      <c r="DD29" s="627">
        <v>2777603</v>
      </c>
      <c r="DE29" s="634"/>
      <c r="DF29" s="634"/>
      <c r="DG29" s="634"/>
      <c r="DH29" s="634"/>
      <c r="DI29" s="634"/>
      <c r="DJ29" s="634"/>
      <c r="DK29" s="635"/>
      <c r="DL29" s="627">
        <v>2777603</v>
      </c>
      <c r="DM29" s="634"/>
      <c r="DN29" s="634"/>
      <c r="DO29" s="634"/>
      <c r="DP29" s="634"/>
      <c r="DQ29" s="634"/>
      <c r="DR29" s="634"/>
      <c r="DS29" s="634"/>
      <c r="DT29" s="634"/>
      <c r="DU29" s="634"/>
      <c r="DV29" s="635"/>
      <c r="DW29" s="624">
        <v>25.3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2510949</v>
      </c>
      <c r="S30" s="622"/>
      <c r="T30" s="622"/>
      <c r="U30" s="622"/>
      <c r="V30" s="622"/>
      <c r="W30" s="622"/>
      <c r="X30" s="622"/>
      <c r="Y30" s="623"/>
      <c r="Z30" s="659">
        <v>13.1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2751560</v>
      </c>
      <c r="CS30" s="622"/>
      <c r="CT30" s="622"/>
      <c r="CU30" s="622"/>
      <c r="CV30" s="622"/>
      <c r="CW30" s="622"/>
      <c r="CX30" s="622"/>
      <c r="CY30" s="623"/>
      <c r="CZ30" s="624">
        <v>15.1</v>
      </c>
      <c r="DA30" s="636"/>
      <c r="DB30" s="636"/>
      <c r="DC30" s="637"/>
      <c r="DD30" s="627">
        <v>2729144</v>
      </c>
      <c r="DE30" s="622"/>
      <c r="DF30" s="622"/>
      <c r="DG30" s="622"/>
      <c r="DH30" s="622"/>
      <c r="DI30" s="622"/>
      <c r="DJ30" s="622"/>
      <c r="DK30" s="623"/>
      <c r="DL30" s="627">
        <v>2729144</v>
      </c>
      <c r="DM30" s="622"/>
      <c r="DN30" s="622"/>
      <c r="DO30" s="622"/>
      <c r="DP30" s="622"/>
      <c r="DQ30" s="622"/>
      <c r="DR30" s="622"/>
      <c r="DS30" s="622"/>
      <c r="DT30" s="622"/>
      <c r="DU30" s="622"/>
      <c r="DV30" s="623"/>
      <c r="DW30" s="624">
        <v>24.9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99.8</v>
      </c>
      <c r="BH31" s="684"/>
      <c r="BI31" s="684"/>
      <c r="BJ31" s="684"/>
      <c r="BK31" s="684"/>
      <c r="BL31" s="684"/>
      <c r="BM31" s="685">
        <v>99.4</v>
      </c>
      <c r="BN31" s="684"/>
      <c r="BO31" s="684"/>
      <c r="BP31" s="684"/>
      <c r="BQ31" s="686"/>
      <c r="BR31" s="683">
        <v>99.7</v>
      </c>
      <c r="BS31" s="684"/>
      <c r="BT31" s="684"/>
      <c r="BU31" s="684"/>
      <c r="BV31" s="684"/>
      <c r="BW31" s="684"/>
      <c r="BX31" s="685">
        <v>99.3</v>
      </c>
      <c r="BY31" s="684"/>
      <c r="BZ31" s="684"/>
      <c r="CA31" s="684"/>
      <c r="CB31" s="686"/>
      <c r="CD31" s="642"/>
      <c r="CE31" s="643"/>
      <c r="CF31" s="618" t="s">
        <v>300</v>
      </c>
      <c r="CG31" s="619"/>
      <c r="CH31" s="619"/>
      <c r="CI31" s="619"/>
      <c r="CJ31" s="619"/>
      <c r="CK31" s="619"/>
      <c r="CL31" s="619"/>
      <c r="CM31" s="619"/>
      <c r="CN31" s="619"/>
      <c r="CO31" s="619"/>
      <c r="CP31" s="619"/>
      <c r="CQ31" s="620"/>
      <c r="CR31" s="621">
        <v>49152</v>
      </c>
      <c r="CS31" s="634"/>
      <c r="CT31" s="634"/>
      <c r="CU31" s="634"/>
      <c r="CV31" s="634"/>
      <c r="CW31" s="634"/>
      <c r="CX31" s="634"/>
      <c r="CY31" s="635"/>
      <c r="CZ31" s="624">
        <v>0.3</v>
      </c>
      <c r="DA31" s="636"/>
      <c r="DB31" s="636"/>
      <c r="DC31" s="637"/>
      <c r="DD31" s="627">
        <v>48459</v>
      </c>
      <c r="DE31" s="634"/>
      <c r="DF31" s="634"/>
      <c r="DG31" s="634"/>
      <c r="DH31" s="634"/>
      <c r="DI31" s="634"/>
      <c r="DJ31" s="634"/>
      <c r="DK31" s="635"/>
      <c r="DL31" s="627">
        <v>48459</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1331544</v>
      </c>
      <c r="S32" s="622"/>
      <c r="T32" s="622"/>
      <c r="U32" s="622"/>
      <c r="V32" s="622"/>
      <c r="W32" s="622"/>
      <c r="X32" s="622"/>
      <c r="Y32" s="623"/>
      <c r="Z32" s="659">
        <v>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99.8</v>
      </c>
      <c r="BH32" s="634"/>
      <c r="BI32" s="634"/>
      <c r="BJ32" s="634"/>
      <c r="BK32" s="634"/>
      <c r="BL32" s="634"/>
      <c r="BM32" s="625">
        <v>99.5</v>
      </c>
      <c r="BN32" s="634"/>
      <c r="BO32" s="634"/>
      <c r="BP32" s="634"/>
      <c r="BQ32" s="657"/>
      <c r="BR32" s="687">
        <v>99.7</v>
      </c>
      <c r="BS32" s="634"/>
      <c r="BT32" s="634"/>
      <c r="BU32" s="634"/>
      <c r="BV32" s="634"/>
      <c r="BW32" s="634"/>
      <c r="BX32" s="625">
        <v>99.4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30296</v>
      </c>
      <c r="S33" s="622"/>
      <c r="T33" s="622"/>
      <c r="U33" s="622"/>
      <c r="V33" s="622"/>
      <c r="W33" s="622"/>
      <c r="X33" s="622"/>
      <c r="Y33" s="623"/>
      <c r="Z33" s="659">
        <v>0.2</v>
      </c>
      <c r="AA33" s="659"/>
      <c r="AB33" s="659"/>
      <c r="AC33" s="659"/>
      <c r="AD33" s="660">
        <v>8913</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99.8</v>
      </c>
      <c r="BH33" s="606"/>
      <c r="BI33" s="606"/>
      <c r="BJ33" s="606"/>
      <c r="BK33" s="606"/>
      <c r="BL33" s="606"/>
      <c r="BM33" s="652">
        <v>99.2</v>
      </c>
      <c r="BN33" s="606"/>
      <c r="BO33" s="606"/>
      <c r="BP33" s="606"/>
      <c r="BQ33" s="669"/>
      <c r="BR33" s="682">
        <v>99.7</v>
      </c>
      <c r="BS33" s="606"/>
      <c r="BT33" s="606"/>
      <c r="BU33" s="606"/>
      <c r="BV33" s="606"/>
      <c r="BW33" s="606"/>
      <c r="BX33" s="652">
        <v>99.2</v>
      </c>
      <c r="BY33" s="606"/>
      <c r="BZ33" s="606"/>
      <c r="CA33" s="606"/>
      <c r="CB33" s="669"/>
      <c r="CD33" s="618" t="s">
        <v>307</v>
      </c>
      <c r="CE33" s="619"/>
      <c r="CF33" s="619"/>
      <c r="CG33" s="619"/>
      <c r="CH33" s="619"/>
      <c r="CI33" s="619"/>
      <c r="CJ33" s="619"/>
      <c r="CK33" s="619"/>
      <c r="CL33" s="619"/>
      <c r="CM33" s="619"/>
      <c r="CN33" s="619"/>
      <c r="CO33" s="619"/>
      <c r="CP33" s="619"/>
      <c r="CQ33" s="620"/>
      <c r="CR33" s="621">
        <v>7734415</v>
      </c>
      <c r="CS33" s="634"/>
      <c r="CT33" s="634"/>
      <c r="CU33" s="634"/>
      <c r="CV33" s="634"/>
      <c r="CW33" s="634"/>
      <c r="CX33" s="634"/>
      <c r="CY33" s="635"/>
      <c r="CZ33" s="624">
        <v>42.4</v>
      </c>
      <c r="DA33" s="636"/>
      <c r="DB33" s="636"/>
      <c r="DC33" s="637"/>
      <c r="DD33" s="627">
        <v>5810665</v>
      </c>
      <c r="DE33" s="634"/>
      <c r="DF33" s="634"/>
      <c r="DG33" s="634"/>
      <c r="DH33" s="634"/>
      <c r="DI33" s="634"/>
      <c r="DJ33" s="634"/>
      <c r="DK33" s="635"/>
      <c r="DL33" s="627">
        <v>4275446</v>
      </c>
      <c r="DM33" s="634"/>
      <c r="DN33" s="634"/>
      <c r="DO33" s="634"/>
      <c r="DP33" s="634"/>
      <c r="DQ33" s="634"/>
      <c r="DR33" s="634"/>
      <c r="DS33" s="634"/>
      <c r="DT33" s="634"/>
      <c r="DU33" s="634"/>
      <c r="DV33" s="635"/>
      <c r="DW33" s="624">
        <v>39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200579</v>
      </c>
      <c r="S34" s="622"/>
      <c r="T34" s="622"/>
      <c r="U34" s="622"/>
      <c r="V34" s="622"/>
      <c r="W34" s="622"/>
      <c r="X34" s="622"/>
      <c r="Y34" s="623"/>
      <c r="Z34" s="659">
        <v>1.1000000000000001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2319607</v>
      </c>
      <c r="CS34" s="622"/>
      <c r="CT34" s="622"/>
      <c r="CU34" s="622"/>
      <c r="CV34" s="622"/>
      <c r="CW34" s="622"/>
      <c r="CX34" s="622"/>
      <c r="CY34" s="623"/>
      <c r="CZ34" s="624">
        <v>12.7</v>
      </c>
      <c r="DA34" s="636"/>
      <c r="DB34" s="636"/>
      <c r="DC34" s="637"/>
      <c r="DD34" s="627">
        <v>1700846</v>
      </c>
      <c r="DE34" s="622"/>
      <c r="DF34" s="622"/>
      <c r="DG34" s="622"/>
      <c r="DH34" s="622"/>
      <c r="DI34" s="622"/>
      <c r="DJ34" s="622"/>
      <c r="DK34" s="623"/>
      <c r="DL34" s="627">
        <v>1307644</v>
      </c>
      <c r="DM34" s="622"/>
      <c r="DN34" s="622"/>
      <c r="DO34" s="622"/>
      <c r="DP34" s="622"/>
      <c r="DQ34" s="622"/>
      <c r="DR34" s="622"/>
      <c r="DS34" s="622"/>
      <c r="DT34" s="622"/>
      <c r="DU34" s="622"/>
      <c r="DV34" s="623"/>
      <c r="DW34" s="624">
        <v>11.9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332690</v>
      </c>
      <c r="S35" s="622"/>
      <c r="T35" s="622"/>
      <c r="U35" s="622"/>
      <c r="V35" s="622"/>
      <c r="W35" s="622"/>
      <c r="X35" s="622"/>
      <c r="Y35" s="623"/>
      <c r="Z35" s="659">
        <v>1.7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25276</v>
      </c>
      <c r="CS35" s="634"/>
      <c r="CT35" s="634"/>
      <c r="CU35" s="634"/>
      <c r="CV35" s="634"/>
      <c r="CW35" s="634"/>
      <c r="CX35" s="634"/>
      <c r="CY35" s="635"/>
      <c r="CZ35" s="624">
        <v>0.1</v>
      </c>
      <c r="DA35" s="636"/>
      <c r="DB35" s="636"/>
      <c r="DC35" s="637"/>
      <c r="DD35" s="627">
        <v>18520</v>
      </c>
      <c r="DE35" s="634"/>
      <c r="DF35" s="634"/>
      <c r="DG35" s="634"/>
      <c r="DH35" s="634"/>
      <c r="DI35" s="634"/>
      <c r="DJ35" s="634"/>
      <c r="DK35" s="635"/>
      <c r="DL35" s="627">
        <v>15754</v>
      </c>
      <c r="DM35" s="634"/>
      <c r="DN35" s="634"/>
      <c r="DO35" s="634"/>
      <c r="DP35" s="634"/>
      <c r="DQ35" s="634"/>
      <c r="DR35" s="634"/>
      <c r="DS35" s="634"/>
      <c r="DT35" s="634"/>
      <c r="DU35" s="634"/>
      <c r="DV35" s="635"/>
      <c r="DW35" s="624">
        <v>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757922</v>
      </c>
      <c r="S36" s="622"/>
      <c r="T36" s="622"/>
      <c r="U36" s="622"/>
      <c r="V36" s="622"/>
      <c r="W36" s="622"/>
      <c r="X36" s="622"/>
      <c r="Y36" s="623"/>
      <c r="Z36" s="659">
        <v>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2816133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14099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2800552</v>
      </c>
      <c r="CS36" s="622"/>
      <c r="CT36" s="622"/>
      <c r="CU36" s="622"/>
      <c r="CV36" s="622"/>
      <c r="CW36" s="622"/>
      <c r="CX36" s="622"/>
      <c r="CY36" s="623"/>
      <c r="CZ36" s="624">
        <v>15.3</v>
      </c>
      <c r="DA36" s="636"/>
      <c r="DB36" s="636"/>
      <c r="DC36" s="637"/>
      <c r="DD36" s="627">
        <v>1967265</v>
      </c>
      <c r="DE36" s="622"/>
      <c r="DF36" s="622"/>
      <c r="DG36" s="622"/>
      <c r="DH36" s="622"/>
      <c r="DI36" s="622"/>
      <c r="DJ36" s="622"/>
      <c r="DK36" s="623"/>
      <c r="DL36" s="627">
        <v>1515598</v>
      </c>
      <c r="DM36" s="622"/>
      <c r="DN36" s="622"/>
      <c r="DO36" s="622"/>
      <c r="DP36" s="622"/>
      <c r="DQ36" s="622"/>
      <c r="DR36" s="622"/>
      <c r="DS36" s="622"/>
      <c r="DT36" s="622"/>
      <c r="DU36" s="622"/>
      <c r="DV36" s="623"/>
      <c r="DW36" s="624">
        <v>13.8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168053</v>
      </c>
      <c r="S37" s="622"/>
      <c r="T37" s="622"/>
      <c r="U37" s="622"/>
      <c r="V37" s="622"/>
      <c r="W37" s="622"/>
      <c r="X37" s="622"/>
      <c r="Y37" s="623"/>
      <c r="Z37" s="659">
        <v>0.9</v>
      </c>
      <c r="AA37" s="659"/>
      <c r="AB37" s="659"/>
      <c r="AC37" s="659"/>
      <c r="AD37" s="660">
        <v>30251</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538122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14099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934458</v>
      </c>
      <c r="CS37" s="634"/>
      <c r="CT37" s="634"/>
      <c r="CU37" s="634"/>
      <c r="CV37" s="634"/>
      <c r="CW37" s="634"/>
      <c r="CX37" s="634"/>
      <c r="CY37" s="635"/>
      <c r="CZ37" s="624">
        <v>5.0999999999999996</v>
      </c>
      <c r="DA37" s="636"/>
      <c r="DB37" s="636"/>
      <c r="DC37" s="637"/>
      <c r="DD37" s="627">
        <v>920223</v>
      </c>
      <c r="DE37" s="634"/>
      <c r="DF37" s="634"/>
      <c r="DG37" s="634"/>
      <c r="DH37" s="634"/>
      <c r="DI37" s="634"/>
      <c r="DJ37" s="634"/>
      <c r="DK37" s="635"/>
      <c r="DL37" s="627">
        <v>897717</v>
      </c>
      <c r="DM37" s="634"/>
      <c r="DN37" s="634"/>
      <c r="DO37" s="634"/>
      <c r="DP37" s="634"/>
      <c r="DQ37" s="634"/>
      <c r="DR37" s="634"/>
      <c r="DS37" s="634"/>
      <c r="DT37" s="634"/>
      <c r="DU37" s="634"/>
      <c r="DV37" s="635"/>
      <c r="DW37" s="624">
        <v>8.1999999999999993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1006700</v>
      </c>
      <c r="S38" s="622"/>
      <c r="T38" s="622"/>
      <c r="U38" s="622"/>
      <c r="V38" s="622"/>
      <c r="W38" s="622"/>
      <c r="X38" s="622"/>
      <c r="Y38" s="623"/>
      <c r="Z38" s="659">
        <v>5.3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477784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4453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1586081</v>
      </c>
      <c r="CS38" s="622"/>
      <c r="CT38" s="622"/>
      <c r="CU38" s="622"/>
      <c r="CV38" s="622"/>
      <c r="CW38" s="622"/>
      <c r="CX38" s="622"/>
      <c r="CY38" s="623"/>
      <c r="CZ38" s="624">
        <v>8.6999999999999993</v>
      </c>
      <c r="DA38" s="636"/>
      <c r="DB38" s="636"/>
      <c r="DC38" s="637"/>
      <c r="DD38" s="627">
        <v>1254349</v>
      </c>
      <c r="DE38" s="622"/>
      <c r="DF38" s="622"/>
      <c r="DG38" s="622"/>
      <c r="DH38" s="622"/>
      <c r="DI38" s="622"/>
      <c r="DJ38" s="622"/>
      <c r="DK38" s="623"/>
      <c r="DL38" s="627">
        <v>1248533</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215930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7160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682551</v>
      </c>
      <c r="CS39" s="634"/>
      <c r="CT39" s="634"/>
      <c r="CU39" s="634"/>
      <c r="CV39" s="634"/>
      <c r="CW39" s="634"/>
      <c r="CX39" s="634"/>
      <c r="CY39" s="635"/>
      <c r="CZ39" s="624">
        <v>3.7</v>
      </c>
      <c r="DA39" s="636"/>
      <c r="DB39" s="636"/>
      <c r="DC39" s="637"/>
      <c r="DD39" s="627">
        <v>550858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56900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320348</v>
      </c>
      <c r="CS40" s="622"/>
      <c r="CT40" s="622"/>
      <c r="CU40" s="622"/>
      <c r="CV40" s="622"/>
      <c r="CW40" s="622"/>
      <c r="CX40" s="622"/>
      <c r="CY40" s="623"/>
      <c r="CZ40" s="624">
        <v>1.8</v>
      </c>
      <c r="DA40" s="636"/>
      <c r="DB40" s="636"/>
      <c r="DC40" s="637"/>
      <c r="DD40" s="627">
        <v>318827</v>
      </c>
      <c r="DE40" s="622"/>
      <c r="DF40" s="622"/>
      <c r="DG40" s="622"/>
      <c r="DH40" s="622"/>
      <c r="DI40" s="622"/>
      <c r="DJ40" s="622"/>
      <c r="DK40" s="623"/>
      <c r="DL40" s="627">
        <v>187917</v>
      </c>
      <c r="DM40" s="622"/>
      <c r="DN40" s="622"/>
      <c r="DO40" s="622"/>
      <c r="DP40" s="622"/>
      <c r="DQ40" s="622"/>
      <c r="DR40" s="622"/>
      <c r="DS40" s="622"/>
      <c r="DT40" s="622"/>
      <c r="DU40" s="622"/>
      <c r="DV40" s="623"/>
      <c r="DW40" s="624">
        <v>1.7</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19098545</v>
      </c>
      <c r="S41" s="646"/>
      <c r="T41" s="646"/>
      <c r="U41" s="646"/>
      <c r="V41" s="646"/>
      <c r="W41" s="646"/>
      <c r="X41" s="646"/>
      <c r="Y41" s="649"/>
      <c r="Z41" s="650">
        <v>100</v>
      </c>
      <c r="AA41" s="650"/>
      <c r="AB41" s="650"/>
      <c r="AC41" s="650"/>
      <c r="AD41" s="651">
        <v>10917686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302405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1281892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1338018</v>
      </c>
      <c r="CS42" s="634"/>
      <c r="CT42" s="634"/>
      <c r="CU42" s="634"/>
      <c r="CV42" s="634"/>
      <c r="CW42" s="634"/>
      <c r="CX42" s="634"/>
      <c r="CY42" s="635"/>
      <c r="CZ42" s="624">
        <v>7.3</v>
      </c>
      <c r="DA42" s="636"/>
      <c r="DB42" s="636"/>
      <c r="DC42" s="637"/>
      <c r="DD42" s="627">
        <v>377531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54889</v>
      </c>
      <c r="CS43" s="634"/>
      <c r="CT43" s="634"/>
      <c r="CU43" s="634"/>
      <c r="CV43" s="634"/>
      <c r="CW43" s="634"/>
      <c r="CX43" s="634"/>
      <c r="CY43" s="635"/>
      <c r="CZ43" s="624">
        <v>0.3</v>
      </c>
      <c r="DA43" s="636"/>
      <c r="DB43" s="636"/>
      <c r="DC43" s="637"/>
      <c r="DD43" s="627">
        <v>44889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974680</v>
      </c>
      <c r="CS44" s="622"/>
      <c r="CT44" s="622"/>
      <c r="CU44" s="622"/>
      <c r="CV44" s="622"/>
      <c r="CW44" s="622"/>
      <c r="CX44" s="622"/>
      <c r="CY44" s="623"/>
      <c r="CZ44" s="624">
        <v>5.3</v>
      </c>
      <c r="DA44" s="625"/>
      <c r="DB44" s="625"/>
      <c r="DC44" s="626"/>
      <c r="DD44" s="627">
        <v>171363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415129</v>
      </c>
      <c r="CS45" s="634"/>
      <c r="CT45" s="634"/>
      <c r="CU45" s="634"/>
      <c r="CV45" s="634"/>
      <c r="CW45" s="634"/>
      <c r="CX45" s="634"/>
      <c r="CY45" s="635"/>
      <c r="CZ45" s="624">
        <v>2.2999999999999998</v>
      </c>
      <c r="DA45" s="636"/>
      <c r="DB45" s="636"/>
      <c r="DC45" s="637"/>
      <c r="DD45" s="627">
        <v>23695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529497</v>
      </c>
      <c r="CS46" s="622"/>
      <c r="CT46" s="622"/>
      <c r="CU46" s="622"/>
      <c r="CV46" s="622"/>
      <c r="CW46" s="622"/>
      <c r="CX46" s="622"/>
      <c r="CY46" s="623"/>
      <c r="CZ46" s="624">
        <v>2.9</v>
      </c>
      <c r="DA46" s="625"/>
      <c r="DB46" s="625"/>
      <c r="DC46" s="626"/>
      <c r="DD46" s="627">
        <v>146114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363338</v>
      </c>
      <c r="CS47" s="634"/>
      <c r="CT47" s="634"/>
      <c r="CU47" s="634"/>
      <c r="CV47" s="634"/>
      <c r="CW47" s="634"/>
      <c r="CX47" s="634"/>
      <c r="CY47" s="635"/>
      <c r="CZ47" s="624">
        <v>2</v>
      </c>
      <c r="DA47" s="636"/>
      <c r="DB47" s="636"/>
      <c r="DC47" s="637"/>
      <c r="DD47" s="627">
        <v>206168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18246912</v>
      </c>
      <c r="CS49" s="606"/>
      <c r="CT49" s="606"/>
      <c r="CU49" s="606"/>
      <c r="CV49" s="606"/>
      <c r="CW49" s="606"/>
      <c r="CX49" s="606"/>
      <c r="CY49" s="607"/>
      <c r="CZ49" s="608">
        <v>100</v>
      </c>
      <c r="DA49" s="609"/>
      <c r="DB49" s="609"/>
      <c r="DC49" s="610"/>
      <c r="DD49" s="611">
        <v>13168859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vvV5gB716w9+mINK2TCzHo5GZhae0jtKI3pSkV17EW5UrZiDx+KrOmzeG8atoe3deOfLUF0f0y7nRUwPrw45Q==" saltValue="WK+LjtAqY906pgeFF0VdU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5" t="s">
        <v>352</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6" t="s">
        <v>353</v>
      </c>
      <c r="DK2" s="1107"/>
      <c r="DL2" s="1107"/>
      <c r="DM2" s="1107"/>
      <c r="DN2" s="1107"/>
      <c r="DO2" s="1108"/>
      <c r="DP2" s="228"/>
      <c r="DQ2" s="1106" t="s">
        <v>354</v>
      </c>
      <c r="DR2" s="1107"/>
      <c r="DS2" s="1107"/>
      <c r="DT2" s="1107"/>
      <c r="DU2" s="1107"/>
      <c r="DV2" s="1107"/>
      <c r="DW2" s="1107"/>
      <c r="DX2" s="1107"/>
      <c r="DY2" s="1107"/>
      <c r="DZ2" s="110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72" t="s">
        <v>355</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09"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99" t="s">
        <v>371</v>
      </c>
      <c r="DH5" s="1100"/>
      <c r="DI5" s="1100"/>
      <c r="DJ5" s="1100"/>
      <c r="DK5" s="1101"/>
      <c r="DL5" s="1099" t="s">
        <v>372</v>
      </c>
      <c r="DM5" s="1100"/>
      <c r="DN5" s="1100"/>
      <c r="DO5" s="1100"/>
      <c r="DP5" s="1101"/>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0"/>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2"/>
      <c r="DH6" s="1103"/>
      <c r="DI6" s="1103"/>
      <c r="DJ6" s="1103"/>
      <c r="DK6" s="1104"/>
      <c r="DL6" s="1102"/>
      <c r="DM6" s="1103"/>
      <c r="DN6" s="1103"/>
      <c r="DO6" s="1103"/>
      <c r="DP6" s="1104"/>
      <c r="DQ6" s="1004"/>
      <c r="DR6" s="1005"/>
      <c r="DS6" s="1005"/>
      <c r="DT6" s="1005"/>
      <c r="DU6" s="1006"/>
      <c r="DV6" s="1004"/>
      <c r="DW6" s="1005"/>
      <c r="DX6" s="1005"/>
      <c r="DY6" s="1005"/>
      <c r="DZ6" s="1016"/>
      <c r="EA6" s="234"/>
    </row>
    <row r="7" spans="1:131" s="235" customFormat="1" ht="26.25" customHeight="1" thickTop="1" x14ac:dyDescent="0.15">
      <c r="A7" s="236">
        <v>1</v>
      </c>
      <c r="B7" s="1057" t="s">
        <v>374</v>
      </c>
      <c r="C7" s="1058"/>
      <c r="D7" s="1058"/>
      <c r="E7" s="1058"/>
      <c r="F7" s="1058"/>
      <c r="G7" s="1058"/>
      <c r="H7" s="1058"/>
      <c r="I7" s="1058"/>
      <c r="J7" s="1058"/>
      <c r="K7" s="1058"/>
      <c r="L7" s="1058"/>
      <c r="M7" s="1058"/>
      <c r="N7" s="1058"/>
      <c r="O7" s="1058"/>
      <c r="P7" s="1059"/>
      <c r="Q7" s="1060">
        <v>19099</v>
      </c>
      <c r="R7" s="1061"/>
      <c r="S7" s="1061"/>
      <c r="T7" s="1061"/>
      <c r="U7" s="1062"/>
      <c r="V7" s="1063">
        <v>18247</v>
      </c>
      <c r="W7" s="1061"/>
      <c r="X7" s="1061"/>
      <c r="Y7" s="1061"/>
      <c r="Z7" s="1062"/>
      <c r="AA7" s="1063">
        <v>852</v>
      </c>
      <c r="AB7" s="1061"/>
      <c r="AC7" s="1061"/>
      <c r="AD7" s="1061"/>
      <c r="AE7" s="1064"/>
      <c r="AF7" s="1117">
        <v>742</v>
      </c>
      <c r="AG7" s="1118"/>
      <c r="AH7" s="1118"/>
      <c r="AI7" s="1118"/>
      <c r="AJ7" s="1119"/>
      <c r="AK7" s="1120">
        <v>333</v>
      </c>
      <c r="AL7" s="1112"/>
      <c r="AM7" s="1112"/>
      <c r="AN7" s="1112"/>
      <c r="AO7" s="1121"/>
      <c r="AP7" s="1122">
        <v>25962</v>
      </c>
      <c r="AQ7" s="1112"/>
      <c r="AR7" s="1112"/>
      <c r="AS7" s="1112"/>
      <c r="AT7" s="1121"/>
      <c r="AU7" s="1123"/>
      <c r="AV7" s="1123"/>
      <c r="AW7" s="1123"/>
      <c r="AX7" s="1123"/>
      <c r="AY7" s="1124"/>
      <c r="AZ7" s="232"/>
      <c r="BA7" s="232"/>
      <c r="BB7" s="232"/>
      <c r="BC7" s="232"/>
      <c r="BD7" s="232"/>
      <c r="BE7" s="233"/>
      <c r="BF7" s="233"/>
      <c r="BG7" s="233"/>
      <c r="BH7" s="233"/>
      <c r="BI7" s="233"/>
      <c r="BJ7" s="233"/>
      <c r="BK7" s="233"/>
      <c r="BL7" s="233"/>
      <c r="BM7" s="233"/>
      <c r="BN7" s="233"/>
      <c r="BO7" s="233"/>
      <c r="BP7" s="233"/>
      <c r="BQ7" s="236">
        <v>1</v>
      </c>
      <c r="BR7" s="237"/>
      <c r="BS7" s="1114" t="s">
        <v>562</v>
      </c>
      <c r="BT7" s="1115"/>
      <c r="BU7" s="1115"/>
      <c r="BV7" s="1115"/>
      <c r="BW7" s="1115"/>
      <c r="BX7" s="1115"/>
      <c r="BY7" s="1115"/>
      <c r="BZ7" s="1115"/>
      <c r="CA7" s="1115"/>
      <c r="CB7" s="1115"/>
      <c r="CC7" s="1115"/>
      <c r="CD7" s="1115"/>
      <c r="CE7" s="1115"/>
      <c r="CF7" s="1115"/>
      <c r="CG7" s="1125"/>
      <c r="CH7" s="1111" t="s">
        <v>563</v>
      </c>
      <c r="CI7" s="1112"/>
      <c r="CJ7" s="1112"/>
      <c r="CK7" s="1112"/>
      <c r="CL7" s="1113"/>
      <c r="CM7" s="1111">
        <v>267</v>
      </c>
      <c r="CN7" s="1112"/>
      <c r="CO7" s="1112"/>
      <c r="CP7" s="1112"/>
      <c r="CQ7" s="1113"/>
      <c r="CR7" s="1111">
        <v>5</v>
      </c>
      <c r="CS7" s="1112"/>
      <c r="CT7" s="1112"/>
      <c r="CU7" s="1112"/>
      <c r="CV7" s="1113"/>
      <c r="CW7" s="1111" t="s">
        <v>563</v>
      </c>
      <c r="CX7" s="1112"/>
      <c r="CY7" s="1112"/>
      <c r="CZ7" s="1112"/>
      <c r="DA7" s="1113"/>
      <c r="DB7" s="1111">
        <v>1356</v>
      </c>
      <c r="DC7" s="1112"/>
      <c r="DD7" s="1112"/>
      <c r="DE7" s="1112"/>
      <c r="DF7" s="1113"/>
      <c r="DG7" s="1111" t="s">
        <v>563</v>
      </c>
      <c r="DH7" s="1112"/>
      <c r="DI7" s="1112"/>
      <c r="DJ7" s="1112"/>
      <c r="DK7" s="1113"/>
      <c r="DL7" s="1111" t="s">
        <v>563</v>
      </c>
      <c r="DM7" s="1112"/>
      <c r="DN7" s="1112"/>
      <c r="DO7" s="1112"/>
      <c r="DP7" s="1113"/>
      <c r="DQ7" s="1111">
        <v>1733</v>
      </c>
      <c r="DR7" s="1112"/>
      <c r="DS7" s="1112"/>
      <c r="DT7" s="1112"/>
      <c r="DU7" s="1113"/>
      <c r="DV7" s="1114"/>
      <c r="DW7" s="1115"/>
      <c r="DX7" s="1115"/>
      <c r="DY7" s="1115"/>
      <c r="DZ7" s="1116"/>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53">
        <v>33</v>
      </c>
      <c r="R8" s="1036"/>
      <c r="S8" s="1036"/>
      <c r="T8" s="1036"/>
      <c r="U8" s="1054"/>
      <c r="V8" s="1040">
        <v>33</v>
      </c>
      <c r="W8" s="1036"/>
      <c r="X8" s="1036"/>
      <c r="Y8" s="1036"/>
      <c r="Z8" s="1054"/>
      <c r="AA8" s="1040" t="s">
        <v>490</v>
      </c>
      <c r="AB8" s="1036"/>
      <c r="AC8" s="1036"/>
      <c r="AD8" s="1036"/>
      <c r="AE8" s="1037"/>
      <c r="AF8" s="1035" t="s">
        <v>122</v>
      </c>
      <c r="AG8" s="1036"/>
      <c r="AH8" s="1036"/>
      <c r="AI8" s="1036"/>
      <c r="AJ8" s="1037"/>
      <c r="AK8" s="1097">
        <v>6</v>
      </c>
      <c r="AL8" s="990"/>
      <c r="AM8" s="990"/>
      <c r="AN8" s="990"/>
      <c r="AO8" s="1093"/>
      <c r="AP8" s="1098">
        <v>2</v>
      </c>
      <c r="AQ8" s="990"/>
      <c r="AR8" s="990"/>
      <c r="AS8" s="990"/>
      <c r="AT8" s="1093"/>
      <c r="AU8" s="1095"/>
      <c r="AV8" s="1095"/>
      <c r="AW8" s="1095"/>
      <c r="AX8" s="1095"/>
      <c r="AY8" s="1096"/>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53">
        <v>3</v>
      </c>
      <c r="R9" s="1036"/>
      <c r="S9" s="1036"/>
      <c r="T9" s="1036"/>
      <c r="U9" s="1054"/>
      <c r="V9" s="1040">
        <v>3</v>
      </c>
      <c r="W9" s="1036"/>
      <c r="X9" s="1036"/>
      <c r="Y9" s="1036"/>
      <c r="Z9" s="1054"/>
      <c r="AA9" s="1040" t="s">
        <v>490</v>
      </c>
      <c r="AB9" s="1036"/>
      <c r="AC9" s="1036"/>
      <c r="AD9" s="1036"/>
      <c r="AE9" s="1037"/>
      <c r="AF9" s="1035" t="s">
        <v>122</v>
      </c>
      <c r="AG9" s="1036"/>
      <c r="AH9" s="1036"/>
      <c r="AI9" s="1036"/>
      <c r="AJ9" s="1037"/>
      <c r="AK9" s="1097">
        <v>1</v>
      </c>
      <c r="AL9" s="990"/>
      <c r="AM9" s="990"/>
      <c r="AN9" s="990"/>
      <c r="AO9" s="1093"/>
      <c r="AP9" s="1098" t="s">
        <v>490</v>
      </c>
      <c r="AQ9" s="990"/>
      <c r="AR9" s="990"/>
      <c r="AS9" s="990"/>
      <c r="AT9" s="1093"/>
      <c r="AU9" s="1095"/>
      <c r="AV9" s="1095"/>
      <c r="AW9" s="1095"/>
      <c r="AX9" s="1095"/>
      <c r="AY9" s="1096"/>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93"/>
      <c r="AL10" s="1094"/>
      <c r="AM10" s="1094"/>
      <c r="AN10" s="1094"/>
      <c r="AO10" s="1094"/>
      <c r="AP10" s="1094"/>
      <c r="AQ10" s="1094"/>
      <c r="AR10" s="1094"/>
      <c r="AS10" s="1094"/>
      <c r="AT10" s="1094"/>
      <c r="AU10" s="1095"/>
      <c r="AV10" s="1095"/>
      <c r="AW10" s="1095"/>
      <c r="AX10" s="1095"/>
      <c r="AY10" s="1096"/>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93"/>
      <c r="AL11" s="1094"/>
      <c r="AM11" s="1094"/>
      <c r="AN11" s="1094"/>
      <c r="AO11" s="1094"/>
      <c r="AP11" s="1094"/>
      <c r="AQ11" s="1094"/>
      <c r="AR11" s="1094"/>
      <c r="AS11" s="1094"/>
      <c r="AT11" s="1094"/>
      <c r="AU11" s="1095"/>
      <c r="AV11" s="1095"/>
      <c r="AW11" s="1095"/>
      <c r="AX11" s="1095"/>
      <c r="AY11" s="1096"/>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93"/>
      <c r="AL12" s="1094"/>
      <c r="AM12" s="1094"/>
      <c r="AN12" s="1094"/>
      <c r="AO12" s="1094"/>
      <c r="AP12" s="1094"/>
      <c r="AQ12" s="1094"/>
      <c r="AR12" s="1094"/>
      <c r="AS12" s="1094"/>
      <c r="AT12" s="1094"/>
      <c r="AU12" s="1095"/>
      <c r="AV12" s="1095"/>
      <c r="AW12" s="1095"/>
      <c r="AX12" s="1095"/>
      <c r="AY12" s="109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93"/>
      <c r="AL13" s="1094"/>
      <c r="AM13" s="1094"/>
      <c r="AN13" s="1094"/>
      <c r="AO13" s="1094"/>
      <c r="AP13" s="1094"/>
      <c r="AQ13" s="1094"/>
      <c r="AR13" s="1094"/>
      <c r="AS13" s="1094"/>
      <c r="AT13" s="1094"/>
      <c r="AU13" s="1095"/>
      <c r="AV13" s="1095"/>
      <c r="AW13" s="1095"/>
      <c r="AX13" s="1095"/>
      <c r="AY13" s="109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93"/>
      <c r="AL14" s="1094"/>
      <c r="AM14" s="1094"/>
      <c r="AN14" s="1094"/>
      <c r="AO14" s="1094"/>
      <c r="AP14" s="1094"/>
      <c r="AQ14" s="1094"/>
      <c r="AR14" s="1094"/>
      <c r="AS14" s="1094"/>
      <c r="AT14" s="1094"/>
      <c r="AU14" s="1095"/>
      <c r="AV14" s="1095"/>
      <c r="AW14" s="1095"/>
      <c r="AX14" s="1095"/>
      <c r="AY14" s="109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93"/>
      <c r="AL15" s="1094"/>
      <c r="AM15" s="1094"/>
      <c r="AN15" s="1094"/>
      <c r="AO15" s="1094"/>
      <c r="AP15" s="1094"/>
      <c r="AQ15" s="1094"/>
      <c r="AR15" s="1094"/>
      <c r="AS15" s="1094"/>
      <c r="AT15" s="1094"/>
      <c r="AU15" s="1095"/>
      <c r="AV15" s="1095"/>
      <c r="AW15" s="1095"/>
      <c r="AX15" s="1095"/>
      <c r="AY15" s="109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93"/>
      <c r="AL16" s="1094"/>
      <c r="AM16" s="1094"/>
      <c r="AN16" s="1094"/>
      <c r="AO16" s="1094"/>
      <c r="AP16" s="1094"/>
      <c r="AQ16" s="1094"/>
      <c r="AR16" s="1094"/>
      <c r="AS16" s="1094"/>
      <c r="AT16" s="1094"/>
      <c r="AU16" s="1095"/>
      <c r="AV16" s="1095"/>
      <c r="AW16" s="1095"/>
      <c r="AX16" s="1095"/>
      <c r="AY16" s="109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93"/>
      <c r="AL17" s="1094"/>
      <c r="AM17" s="1094"/>
      <c r="AN17" s="1094"/>
      <c r="AO17" s="1094"/>
      <c r="AP17" s="1094"/>
      <c r="AQ17" s="1094"/>
      <c r="AR17" s="1094"/>
      <c r="AS17" s="1094"/>
      <c r="AT17" s="1094"/>
      <c r="AU17" s="1095"/>
      <c r="AV17" s="1095"/>
      <c r="AW17" s="1095"/>
      <c r="AX17" s="1095"/>
      <c r="AY17" s="109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93"/>
      <c r="AL18" s="1094"/>
      <c r="AM18" s="1094"/>
      <c r="AN18" s="1094"/>
      <c r="AO18" s="1094"/>
      <c r="AP18" s="1094"/>
      <c r="AQ18" s="1094"/>
      <c r="AR18" s="1094"/>
      <c r="AS18" s="1094"/>
      <c r="AT18" s="1094"/>
      <c r="AU18" s="1095"/>
      <c r="AV18" s="1095"/>
      <c r="AW18" s="1095"/>
      <c r="AX18" s="1095"/>
      <c r="AY18" s="109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93"/>
      <c r="AL19" s="1094"/>
      <c r="AM19" s="1094"/>
      <c r="AN19" s="1094"/>
      <c r="AO19" s="1094"/>
      <c r="AP19" s="1094"/>
      <c r="AQ19" s="1094"/>
      <c r="AR19" s="1094"/>
      <c r="AS19" s="1094"/>
      <c r="AT19" s="1094"/>
      <c r="AU19" s="1095"/>
      <c r="AV19" s="1095"/>
      <c r="AW19" s="1095"/>
      <c r="AX19" s="1095"/>
      <c r="AY19" s="109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93"/>
      <c r="AL20" s="1094"/>
      <c r="AM20" s="1094"/>
      <c r="AN20" s="1094"/>
      <c r="AO20" s="1094"/>
      <c r="AP20" s="1094"/>
      <c r="AQ20" s="1094"/>
      <c r="AR20" s="1094"/>
      <c r="AS20" s="1094"/>
      <c r="AT20" s="1094"/>
      <c r="AU20" s="1095"/>
      <c r="AV20" s="1095"/>
      <c r="AW20" s="1095"/>
      <c r="AX20" s="1095"/>
      <c r="AY20" s="109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93"/>
      <c r="AL21" s="1094"/>
      <c r="AM21" s="1094"/>
      <c r="AN21" s="1094"/>
      <c r="AO21" s="1094"/>
      <c r="AP21" s="1094"/>
      <c r="AQ21" s="1094"/>
      <c r="AR21" s="1094"/>
      <c r="AS21" s="1094"/>
      <c r="AT21" s="1094"/>
      <c r="AU21" s="1095"/>
      <c r="AV21" s="1095"/>
      <c r="AW21" s="1095"/>
      <c r="AX21" s="1095"/>
      <c r="AY21" s="109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86"/>
      <c r="R22" s="1087"/>
      <c r="S22" s="1087"/>
      <c r="T22" s="1087"/>
      <c r="U22" s="1087"/>
      <c r="V22" s="1087"/>
      <c r="W22" s="1087"/>
      <c r="X22" s="1087"/>
      <c r="Y22" s="1087"/>
      <c r="Z22" s="1087"/>
      <c r="AA22" s="1087"/>
      <c r="AB22" s="1087"/>
      <c r="AC22" s="1087"/>
      <c r="AD22" s="1087"/>
      <c r="AE22" s="1088"/>
      <c r="AF22" s="1035"/>
      <c r="AG22" s="1036"/>
      <c r="AH22" s="1036"/>
      <c r="AI22" s="1036"/>
      <c r="AJ22" s="1037"/>
      <c r="AK22" s="1089"/>
      <c r="AL22" s="1090"/>
      <c r="AM22" s="1090"/>
      <c r="AN22" s="1090"/>
      <c r="AO22" s="1090"/>
      <c r="AP22" s="1090"/>
      <c r="AQ22" s="1090"/>
      <c r="AR22" s="1090"/>
      <c r="AS22" s="1090"/>
      <c r="AT22" s="1090"/>
      <c r="AU22" s="1091"/>
      <c r="AV22" s="1091"/>
      <c r="AW22" s="1091"/>
      <c r="AX22" s="1091"/>
      <c r="AY22" s="1092"/>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80">
        <v>19135</v>
      </c>
      <c r="R23" s="1074"/>
      <c r="S23" s="1074"/>
      <c r="T23" s="1074"/>
      <c r="U23" s="1074"/>
      <c r="V23" s="1074">
        <v>18283</v>
      </c>
      <c r="W23" s="1074"/>
      <c r="X23" s="1074"/>
      <c r="Y23" s="1074"/>
      <c r="Z23" s="1074"/>
      <c r="AA23" s="1074">
        <v>852</v>
      </c>
      <c r="AB23" s="1074"/>
      <c r="AC23" s="1074"/>
      <c r="AD23" s="1074"/>
      <c r="AE23" s="1081"/>
      <c r="AF23" s="1082">
        <v>742</v>
      </c>
      <c r="AG23" s="1074"/>
      <c r="AH23" s="1074"/>
      <c r="AI23" s="1074"/>
      <c r="AJ23" s="1083"/>
      <c r="AK23" s="1084"/>
      <c r="AL23" s="1085"/>
      <c r="AM23" s="1085"/>
      <c r="AN23" s="1085"/>
      <c r="AO23" s="1085"/>
      <c r="AP23" s="1074">
        <v>25964</v>
      </c>
      <c r="AQ23" s="1074"/>
      <c r="AR23" s="1074"/>
      <c r="AS23" s="1074"/>
      <c r="AT23" s="1074"/>
      <c r="AU23" s="1075"/>
      <c r="AV23" s="1075"/>
      <c r="AW23" s="1075"/>
      <c r="AX23" s="1075"/>
      <c r="AY23" s="1076"/>
      <c r="AZ23" s="1077" t="s">
        <v>122</v>
      </c>
      <c r="BA23" s="1078"/>
      <c r="BB23" s="1078"/>
      <c r="BC23" s="1078"/>
      <c r="BD23" s="107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73" t="s">
        <v>380</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72" t="s">
        <v>381</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68" t="s">
        <v>385</v>
      </c>
      <c r="AG26" s="1008"/>
      <c r="AH26" s="1008"/>
      <c r="AI26" s="1008"/>
      <c r="AJ26" s="1069"/>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70"/>
      <c r="AG27" s="1011"/>
      <c r="AH27" s="1011"/>
      <c r="AI27" s="1011"/>
      <c r="AJ27" s="107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7" t="s">
        <v>390</v>
      </c>
      <c r="C28" s="1058"/>
      <c r="D28" s="1058"/>
      <c r="E28" s="1058"/>
      <c r="F28" s="1058"/>
      <c r="G28" s="1058"/>
      <c r="H28" s="1058"/>
      <c r="I28" s="1058"/>
      <c r="J28" s="1058"/>
      <c r="K28" s="1058"/>
      <c r="L28" s="1058"/>
      <c r="M28" s="1058"/>
      <c r="N28" s="1058"/>
      <c r="O28" s="1058"/>
      <c r="P28" s="1059"/>
      <c r="Q28" s="1060">
        <v>4079</v>
      </c>
      <c r="R28" s="1061"/>
      <c r="S28" s="1061"/>
      <c r="T28" s="1061"/>
      <c r="U28" s="1062"/>
      <c r="V28" s="1063">
        <v>4065</v>
      </c>
      <c r="W28" s="1061"/>
      <c r="X28" s="1061"/>
      <c r="Y28" s="1061"/>
      <c r="Z28" s="1062"/>
      <c r="AA28" s="1063">
        <v>14</v>
      </c>
      <c r="AB28" s="1061"/>
      <c r="AC28" s="1061"/>
      <c r="AD28" s="1061"/>
      <c r="AE28" s="1064"/>
      <c r="AF28" s="1065">
        <v>14</v>
      </c>
      <c r="AG28" s="1066"/>
      <c r="AH28" s="1066"/>
      <c r="AI28" s="1066"/>
      <c r="AJ28" s="1067"/>
      <c r="AK28" s="1046">
        <v>302</v>
      </c>
      <c r="AL28" s="1047"/>
      <c r="AM28" s="1047"/>
      <c r="AN28" s="1047"/>
      <c r="AO28" s="1048"/>
      <c r="AP28" s="1049" t="s">
        <v>490</v>
      </c>
      <c r="AQ28" s="1047"/>
      <c r="AR28" s="1047"/>
      <c r="AS28" s="1047"/>
      <c r="AT28" s="1048"/>
      <c r="AU28" s="1049" t="s">
        <v>490</v>
      </c>
      <c r="AV28" s="1047"/>
      <c r="AW28" s="1047"/>
      <c r="AX28" s="1047"/>
      <c r="AY28" s="1048"/>
      <c r="AZ28" s="1050" t="s">
        <v>490</v>
      </c>
      <c r="BA28" s="1051"/>
      <c r="BB28" s="1051"/>
      <c r="BC28" s="1051"/>
      <c r="BD28" s="1052"/>
      <c r="BE28" s="1055"/>
      <c r="BF28" s="1055"/>
      <c r="BG28" s="1055"/>
      <c r="BH28" s="1055"/>
      <c r="BI28" s="105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53">
        <v>4199</v>
      </c>
      <c r="R29" s="1036"/>
      <c r="S29" s="1036"/>
      <c r="T29" s="1036"/>
      <c r="U29" s="1054"/>
      <c r="V29" s="1040">
        <v>4102</v>
      </c>
      <c r="W29" s="1036"/>
      <c r="X29" s="1036"/>
      <c r="Y29" s="1036"/>
      <c r="Z29" s="1054"/>
      <c r="AA29" s="1040">
        <v>98</v>
      </c>
      <c r="AB29" s="1036"/>
      <c r="AC29" s="1036"/>
      <c r="AD29" s="1036"/>
      <c r="AE29" s="1037"/>
      <c r="AF29" s="1035">
        <v>98</v>
      </c>
      <c r="AG29" s="1036"/>
      <c r="AH29" s="1036"/>
      <c r="AI29" s="1036"/>
      <c r="AJ29" s="1037"/>
      <c r="AK29" s="1045">
        <v>644</v>
      </c>
      <c r="AL29" s="979"/>
      <c r="AM29" s="979"/>
      <c r="AN29" s="979"/>
      <c r="AO29" s="980"/>
      <c r="AP29" s="981" t="s">
        <v>490</v>
      </c>
      <c r="AQ29" s="979"/>
      <c r="AR29" s="979"/>
      <c r="AS29" s="979"/>
      <c r="AT29" s="980"/>
      <c r="AU29" s="981" t="s">
        <v>490</v>
      </c>
      <c r="AV29" s="979"/>
      <c r="AW29" s="979"/>
      <c r="AX29" s="979"/>
      <c r="AY29" s="980"/>
      <c r="AZ29" s="1042" t="s">
        <v>490</v>
      </c>
      <c r="BA29" s="1043"/>
      <c r="BB29" s="1043"/>
      <c r="BC29" s="1043"/>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53">
        <v>544</v>
      </c>
      <c r="R30" s="1036"/>
      <c r="S30" s="1036"/>
      <c r="T30" s="1036"/>
      <c r="U30" s="1054"/>
      <c r="V30" s="1040">
        <v>543</v>
      </c>
      <c r="W30" s="1036"/>
      <c r="X30" s="1036"/>
      <c r="Y30" s="1036"/>
      <c r="Z30" s="1054"/>
      <c r="AA30" s="1040">
        <v>1</v>
      </c>
      <c r="AB30" s="1036"/>
      <c r="AC30" s="1036"/>
      <c r="AD30" s="1036"/>
      <c r="AE30" s="1037"/>
      <c r="AF30" s="1035">
        <v>1</v>
      </c>
      <c r="AG30" s="1036"/>
      <c r="AH30" s="1036"/>
      <c r="AI30" s="1036"/>
      <c r="AJ30" s="1037"/>
      <c r="AK30" s="1045">
        <v>638</v>
      </c>
      <c r="AL30" s="979"/>
      <c r="AM30" s="979"/>
      <c r="AN30" s="979"/>
      <c r="AO30" s="980"/>
      <c r="AP30" s="981" t="s">
        <v>490</v>
      </c>
      <c r="AQ30" s="979"/>
      <c r="AR30" s="979"/>
      <c r="AS30" s="979"/>
      <c r="AT30" s="980"/>
      <c r="AU30" s="981" t="s">
        <v>490</v>
      </c>
      <c r="AV30" s="979"/>
      <c r="AW30" s="979"/>
      <c r="AX30" s="979"/>
      <c r="AY30" s="980"/>
      <c r="AZ30" s="1042" t="s">
        <v>490</v>
      </c>
      <c r="BA30" s="1043"/>
      <c r="BB30" s="1043"/>
      <c r="BC30" s="1043"/>
      <c r="BD30" s="1044"/>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1058</v>
      </c>
      <c r="R31" s="1039"/>
      <c r="S31" s="1039"/>
      <c r="T31" s="1039"/>
      <c r="U31" s="1039"/>
      <c r="V31" s="1039">
        <v>1055</v>
      </c>
      <c r="W31" s="1039"/>
      <c r="X31" s="1039"/>
      <c r="Y31" s="1039"/>
      <c r="Z31" s="1039"/>
      <c r="AA31" s="1039">
        <v>3</v>
      </c>
      <c r="AB31" s="1039"/>
      <c r="AC31" s="1039"/>
      <c r="AD31" s="1039"/>
      <c r="AE31" s="1040"/>
      <c r="AF31" s="1035">
        <v>867</v>
      </c>
      <c r="AG31" s="1036"/>
      <c r="AH31" s="1036"/>
      <c r="AI31" s="1036"/>
      <c r="AJ31" s="1037"/>
      <c r="AK31" s="1045">
        <v>52</v>
      </c>
      <c r="AL31" s="979"/>
      <c r="AM31" s="979"/>
      <c r="AN31" s="979"/>
      <c r="AO31" s="980"/>
      <c r="AP31" s="981">
        <v>3197</v>
      </c>
      <c r="AQ31" s="979"/>
      <c r="AR31" s="979"/>
      <c r="AS31" s="979"/>
      <c r="AT31" s="980"/>
      <c r="AU31" s="981">
        <v>1697</v>
      </c>
      <c r="AV31" s="979"/>
      <c r="AW31" s="979"/>
      <c r="AX31" s="979"/>
      <c r="AY31" s="980"/>
      <c r="AZ31" s="1042" t="s">
        <v>490</v>
      </c>
      <c r="BA31" s="1043"/>
      <c r="BB31" s="1043"/>
      <c r="BC31" s="1043"/>
      <c r="BD31" s="1044"/>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733</v>
      </c>
      <c r="R32" s="1039"/>
      <c r="S32" s="1039"/>
      <c r="T32" s="1039"/>
      <c r="U32" s="1039"/>
      <c r="V32" s="1039">
        <v>719</v>
      </c>
      <c r="W32" s="1039"/>
      <c r="X32" s="1039"/>
      <c r="Y32" s="1039"/>
      <c r="Z32" s="1039"/>
      <c r="AA32" s="1039">
        <v>14</v>
      </c>
      <c r="AB32" s="1039"/>
      <c r="AC32" s="1039"/>
      <c r="AD32" s="1039"/>
      <c r="AE32" s="1040"/>
      <c r="AF32" s="1035">
        <v>87</v>
      </c>
      <c r="AG32" s="1036"/>
      <c r="AH32" s="1036"/>
      <c r="AI32" s="1036"/>
      <c r="AJ32" s="1037"/>
      <c r="AK32" s="1045">
        <v>318</v>
      </c>
      <c r="AL32" s="979"/>
      <c r="AM32" s="979"/>
      <c r="AN32" s="979"/>
      <c r="AO32" s="980"/>
      <c r="AP32" s="981">
        <v>3353</v>
      </c>
      <c r="AQ32" s="979"/>
      <c r="AR32" s="979"/>
      <c r="AS32" s="979"/>
      <c r="AT32" s="980"/>
      <c r="AU32" s="981">
        <v>2357</v>
      </c>
      <c r="AV32" s="979"/>
      <c r="AW32" s="979"/>
      <c r="AX32" s="979"/>
      <c r="AY32" s="980"/>
      <c r="AZ32" s="1042" t="s">
        <v>490</v>
      </c>
      <c r="BA32" s="1043"/>
      <c r="BB32" s="1043"/>
      <c r="BC32" s="1043"/>
      <c r="BD32" s="1044"/>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3</v>
      </c>
      <c r="R33" s="1039"/>
      <c r="S33" s="1039"/>
      <c r="T33" s="1039"/>
      <c r="U33" s="1039"/>
      <c r="V33" s="1039">
        <v>3</v>
      </c>
      <c r="W33" s="1039"/>
      <c r="X33" s="1039"/>
      <c r="Y33" s="1039"/>
      <c r="Z33" s="1039"/>
      <c r="AA33" s="1039" t="s">
        <v>563</v>
      </c>
      <c r="AB33" s="1039"/>
      <c r="AC33" s="1039"/>
      <c r="AD33" s="1039"/>
      <c r="AE33" s="1040"/>
      <c r="AF33" s="1035" t="str">
        <f>AA33</f>
        <v>-</v>
      </c>
      <c r="AG33" s="1036"/>
      <c r="AH33" s="1036"/>
      <c r="AI33" s="1036"/>
      <c r="AJ33" s="1037"/>
      <c r="AK33" s="1045">
        <v>2</v>
      </c>
      <c r="AL33" s="979"/>
      <c r="AM33" s="979"/>
      <c r="AN33" s="979"/>
      <c r="AO33" s="980"/>
      <c r="AP33" s="981">
        <v>8</v>
      </c>
      <c r="AQ33" s="979"/>
      <c r="AR33" s="979"/>
      <c r="AS33" s="979"/>
      <c r="AT33" s="980"/>
      <c r="AU33" s="981">
        <v>8</v>
      </c>
      <c r="AV33" s="979"/>
      <c r="AW33" s="979"/>
      <c r="AX33" s="979"/>
      <c r="AY33" s="980"/>
      <c r="AZ33" s="1042" t="s">
        <v>490</v>
      </c>
      <c r="BA33" s="1043"/>
      <c r="BB33" s="1043"/>
      <c r="BC33" s="1043"/>
      <c r="BD33" s="1044"/>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1067</v>
      </c>
      <c r="AG63" s="959"/>
      <c r="AH63" s="959"/>
      <c r="AI63" s="959"/>
      <c r="AJ63" s="1022"/>
      <c r="AK63" s="1023"/>
      <c r="AL63" s="963"/>
      <c r="AM63" s="963"/>
      <c r="AN63" s="963"/>
      <c r="AO63" s="963"/>
      <c r="AP63" s="959">
        <v>6558</v>
      </c>
      <c r="AQ63" s="959"/>
      <c r="AR63" s="959"/>
      <c r="AS63" s="959"/>
      <c r="AT63" s="959"/>
      <c r="AU63" s="959">
        <v>4062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4092</v>
      </c>
      <c r="R68" s="982"/>
      <c r="S68" s="982"/>
      <c r="T68" s="982"/>
      <c r="U68" s="982"/>
      <c r="V68" s="982">
        <v>4075</v>
      </c>
      <c r="W68" s="982"/>
      <c r="X68" s="982"/>
      <c r="Y68" s="982"/>
      <c r="Z68" s="982"/>
      <c r="AA68" s="982">
        <v>16</v>
      </c>
      <c r="AB68" s="982"/>
      <c r="AC68" s="982"/>
      <c r="AD68" s="982"/>
      <c r="AE68" s="982"/>
      <c r="AF68" s="982">
        <v>16</v>
      </c>
      <c r="AG68" s="982"/>
      <c r="AH68" s="982"/>
      <c r="AI68" s="982"/>
      <c r="AJ68" s="982"/>
      <c r="AK68" s="982">
        <v>10</v>
      </c>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113</v>
      </c>
      <c r="R69" s="971"/>
      <c r="S69" s="971"/>
      <c r="T69" s="971"/>
      <c r="U69" s="971"/>
      <c r="V69" s="971">
        <v>106</v>
      </c>
      <c r="W69" s="971"/>
      <c r="X69" s="971"/>
      <c r="Y69" s="971"/>
      <c r="Z69" s="971"/>
      <c r="AA69" s="971">
        <v>7</v>
      </c>
      <c r="AB69" s="971"/>
      <c r="AC69" s="971"/>
      <c r="AD69" s="971"/>
      <c r="AE69" s="971"/>
      <c r="AF69" s="971">
        <v>7</v>
      </c>
      <c r="AG69" s="971"/>
      <c r="AH69" s="971"/>
      <c r="AI69" s="971"/>
      <c r="AJ69" s="971"/>
      <c r="AK69" s="971">
        <v>15</v>
      </c>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146</v>
      </c>
      <c r="R70" s="971"/>
      <c r="S70" s="971"/>
      <c r="T70" s="971"/>
      <c r="U70" s="971"/>
      <c r="V70" s="971">
        <v>146</v>
      </c>
      <c r="W70" s="971"/>
      <c r="X70" s="971"/>
      <c r="Y70" s="971"/>
      <c r="Z70" s="971"/>
      <c r="AA70" s="971" t="s">
        <v>563</v>
      </c>
      <c r="AB70" s="971"/>
      <c r="AC70" s="971"/>
      <c r="AD70" s="971"/>
      <c r="AE70" s="971"/>
      <c r="AF70" s="971" t="s">
        <v>563</v>
      </c>
      <c r="AG70" s="971"/>
      <c r="AH70" s="971"/>
      <c r="AI70" s="971"/>
      <c r="AJ70" s="971"/>
      <c r="AK70" s="971" t="s">
        <v>563</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302</v>
      </c>
      <c r="R71" s="971"/>
      <c r="S71" s="971"/>
      <c r="T71" s="971"/>
      <c r="U71" s="971"/>
      <c r="V71" s="971">
        <v>280</v>
      </c>
      <c r="W71" s="971"/>
      <c r="X71" s="971"/>
      <c r="Y71" s="971"/>
      <c r="Z71" s="971"/>
      <c r="AA71" s="971">
        <v>23</v>
      </c>
      <c r="AB71" s="971"/>
      <c r="AC71" s="971"/>
      <c r="AD71" s="971"/>
      <c r="AE71" s="971"/>
      <c r="AF71" s="971">
        <v>23</v>
      </c>
      <c r="AG71" s="971"/>
      <c r="AH71" s="971"/>
      <c r="AI71" s="971"/>
      <c r="AJ71" s="971"/>
      <c r="AK71" s="971">
        <v>193</v>
      </c>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1089</v>
      </c>
      <c r="R72" s="971"/>
      <c r="S72" s="971"/>
      <c r="T72" s="971"/>
      <c r="U72" s="971"/>
      <c r="V72" s="971">
        <v>1089</v>
      </c>
      <c r="W72" s="971"/>
      <c r="X72" s="971"/>
      <c r="Y72" s="971"/>
      <c r="Z72" s="971"/>
      <c r="AA72" s="971" t="s">
        <v>563</v>
      </c>
      <c r="AB72" s="971"/>
      <c r="AC72" s="971"/>
      <c r="AD72" s="971"/>
      <c r="AE72" s="971"/>
      <c r="AF72" s="971" t="s">
        <v>563</v>
      </c>
      <c r="AG72" s="971"/>
      <c r="AH72" s="971"/>
      <c r="AI72" s="971"/>
      <c r="AJ72" s="971"/>
      <c r="AK72" s="971">
        <v>5</v>
      </c>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560</v>
      </c>
      <c r="C73" s="975"/>
      <c r="D73" s="975"/>
      <c r="E73" s="975"/>
      <c r="F73" s="975"/>
      <c r="G73" s="975"/>
      <c r="H73" s="975"/>
      <c r="I73" s="975"/>
      <c r="J73" s="975"/>
      <c r="K73" s="975"/>
      <c r="L73" s="975"/>
      <c r="M73" s="975"/>
      <c r="N73" s="975"/>
      <c r="O73" s="975"/>
      <c r="P73" s="976"/>
      <c r="Q73" s="977">
        <v>14208</v>
      </c>
      <c r="R73" s="971"/>
      <c r="S73" s="971"/>
      <c r="T73" s="971"/>
      <c r="U73" s="971"/>
      <c r="V73" s="971">
        <v>13916</v>
      </c>
      <c r="W73" s="971"/>
      <c r="X73" s="971"/>
      <c r="Y73" s="971"/>
      <c r="Z73" s="971"/>
      <c r="AA73" s="971">
        <v>292</v>
      </c>
      <c r="AB73" s="971"/>
      <c r="AC73" s="971"/>
      <c r="AD73" s="971"/>
      <c r="AE73" s="971"/>
      <c r="AF73" s="971">
        <v>268</v>
      </c>
      <c r="AG73" s="971"/>
      <c r="AH73" s="971"/>
      <c r="AI73" s="971"/>
      <c r="AJ73" s="971"/>
      <c r="AK73" s="971">
        <v>64</v>
      </c>
      <c r="AL73" s="971"/>
      <c r="AM73" s="971"/>
      <c r="AN73" s="971"/>
      <c r="AO73" s="971"/>
      <c r="AP73" s="971">
        <v>4474</v>
      </c>
      <c r="AQ73" s="971"/>
      <c r="AR73" s="971"/>
      <c r="AS73" s="971"/>
      <c r="AT73" s="971"/>
      <c r="AU73" s="971">
        <v>188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v>10926</v>
      </c>
      <c r="R74" s="971"/>
      <c r="S74" s="971"/>
      <c r="T74" s="971"/>
      <c r="U74" s="971"/>
      <c r="V74" s="971">
        <v>10893</v>
      </c>
      <c r="W74" s="971"/>
      <c r="X74" s="971"/>
      <c r="Y74" s="971"/>
      <c r="Z74" s="971"/>
      <c r="AA74" s="971">
        <v>33</v>
      </c>
      <c r="AB74" s="971"/>
      <c r="AC74" s="971"/>
      <c r="AD74" s="971"/>
      <c r="AE74" s="971"/>
      <c r="AF74" s="971">
        <v>3943</v>
      </c>
      <c r="AG74" s="971"/>
      <c r="AH74" s="971"/>
      <c r="AI74" s="971"/>
      <c r="AJ74" s="971"/>
      <c r="AK74" s="971">
        <v>904</v>
      </c>
      <c r="AL74" s="971"/>
      <c r="AM74" s="971"/>
      <c r="AN74" s="971"/>
      <c r="AO74" s="971"/>
      <c r="AP74" s="971">
        <v>4150</v>
      </c>
      <c r="AQ74" s="971"/>
      <c r="AR74" s="971"/>
      <c r="AS74" s="971"/>
      <c r="AT74" s="971"/>
      <c r="AU74" s="971">
        <v>1055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4234</v>
      </c>
      <c r="AG88" s="959"/>
      <c r="AH88" s="959"/>
      <c r="AI88" s="959"/>
      <c r="AJ88" s="959"/>
      <c r="AK88" s="963"/>
      <c r="AL88" s="963"/>
      <c r="AM88" s="963"/>
      <c r="AN88" s="963"/>
      <c r="AO88" s="963"/>
      <c r="AP88" s="959">
        <v>8624</v>
      </c>
      <c r="AQ88" s="959"/>
      <c r="AR88" s="959"/>
      <c r="AS88" s="959"/>
      <c r="AT88" s="959"/>
      <c r="AU88" s="959">
        <v>1243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2689944</v>
      </c>
      <c r="AB110" s="889"/>
      <c r="AC110" s="889"/>
      <c r="AD110" s="889"/>
      <c r="AE110" s="890"/>
      <c r="AF110" s="891">
        <v>2744633</v>
      </c>
      <c r="AG110" s="889"/>
      <c r="AH110" s="889"/>
      <c r="AI110" s="889"/>
      <c r="AJ110" s="890"/>
      <c r="AK110" s="891">
        <v>2600712</v>
      </c>
      <c r="AL110" s="889"/>
      <c r="AM110" s="889"/>
      <c r="AN110" s="889"/>
      <c r="AO110" s="890"/>
      <c r="AP110" s="892">
        <v>30.2</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29959767</v>
      </c>
      <c r="BR110" s="842"/>
      <c r="BS110" s="842"/>
      <c r="BT110" s="842"/>
      <c r="BU110" s="842"/>
      <c r="BV110" s="842">
        <v>27706430</v>
      </c>
      <c r="BW110" s="842"/>
      <c r="BX110" s="842"/>
      <c r="BY110" s="842"/>
      <c r="BZ110" s="842"/>
      <c r="CA110" s="842">
        <v>25961570</v>
      </c>
      <c r="CB110" s="842"/>
      <c r="CC110" s="842"/>
      <c r="CD110" s="842"/>
      <c r="CE110" s="842"/>
      <c r="CF110" s="866">
        <v>301.10000000000002</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4880118</v>
      </c>
      <c r="BR112" s="817"/>
      <c r="BS112" s="817"/>
      <c r="BT112" s="817"/>
      <c r="BU112" s="817"/>
      <c r="BV112" s="817">
        <v>4461451</v>
      </c>
      <c r="BW112" s="817"/>
      <c r="BX112" s="817"/>
      <c r="BY112" s="817"/>
      <c r="BZ112" s="817"/>
      <c r="CA112" s="817">
        <v>4062405</v>
      </c>
      <c r="CB112" s="817"/>
      <c r="CC112" s="817"/>
      <c r="CD112" s="817"/>
      <c r="CE112" s="817"/>
      <c r="CF112" s="875">
        <v>47.1</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644163</v>
      </c>
      <c r="AB113" s="919"/>
      <c r="AC113" s="919"/>
      <c r="AD113" s="919"/>
      <c r="AE113" s="920"/>
      <c r="AF113" s="921">
        <v>620957</v>
      </c>
      <c r="AG113" s="919"/>
      <c r="AH113" s="919"/>
      <c r="AI113" s="919"/>
      <c r="AJ113" s="920"/>
      <c r="AK113" s="921">
        <v>511798</v>
      </c>
      <c r="AL113" s="919"/>
      <c r="AM113" s="919"/>
      <c r="AN113" s="919"/>
      <c r="AO113" s="920"/>
      <c r="AP113" s="922">
        <v>5.9</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1313404</v>
      </c>
      <c r="BR113" s="817"/>
      <c r="BS113" s="817"/>
      <c r="BT113" s="817"/>
      <c r="BU113" s="817"/>
      <c r="BV113" s="817">
        <v>1277422</v>
      </c>
      <c r="BW113" s="817"/>
      <c r="BX113" s="817"/>
      <c r="BY113" s="817"/>
      <c r="BZ113" s="817"/>
      <c r="CA113" s="817">
        <v>1242798</v>
      </c>
      <c r="CB113" s="817"/>
      <c r="CC113" s="817"/>
      <c r="CD113" s="817"/>
      <c r="CE113" s="817"/>
      <c r="CF113" s="875">
        <v>14.4</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147756</v>
      </c>
      <c r="AB114" s="780"/>
      <c r="AC114" s="780"/>
      <c r="AD114" s="780"/>
      <c r="AE114" s="781"/>
      <c r="AF114" s="782">
        <v>89822</v>
      </c>
      <c r="AG114" s="780"/>
      <c r="AH114" s="780"/>
      <c r="AI114" s="780"/>
      <c r="AJ114" s="781"/>
      <c r="AK114" s="782">
        <v>102144</v>
      </c>
      <c r="AL114" s="780"/>
      <c r="AM114" s="780"/>
      <c r="AN114" s="780"/>
      <c r="AO114" s="781"/>
      <c r="AP114" s="824">
        <v>1.2</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2246358</v>
      </c>
      <c r="BR114" s="817"/>
      <c r="BS114" s="817"/>
      <c r="BT114" s="817"/>
      <c r="BU114" s="817"/>
      <c r="BV114" s="817">
        <v>2244332</v>
      </c>
      <c r="BW114" s="817"/>
      <c r="BX114" s="817"/>
      <c r="BY114" s="817"/>
      <c r="BZ114" s="817"/>
      <c r="CA114" s="817">
        <v>2372639</v>
      </c>
      <c r="CB114" s="817"/>
      <c r="CC114" s="817"/>
      <c r="CD114" s="817"/>
      <c r="CE114" s="817"/>
      <c r="CF114" s="875">
        <v>27.5</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1887354</v>
      </c>
      <c r="BR115" s="817"/>
      <c r="BS115" s="817"/>
      <c r="BT115" s="817"/>
      <c r="BU115" s="817"/>
      <c r="BV115" s="817">
        <v>1751838</v>
      </c>
      <c r="BW115" s="817"/>
      <c r="BX115" s="817"/>
      <c r="BY115" s="817"/>
      <c r="BZ115" s="817"/>
      <c r="CA115" s="817">
        <v>1733234</v>
      </c>
      <c r="CB115" s="817"/>
      <c r="CC115" s="817"/>
      <c r="CD115" s="817"/>
      <c r="CE115" s="817"/>
      <c r="CF115" s="875">
        <v>20.100000000000001</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19</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3481882</v>
      </c>
      <c r="AB117" s="903"/>
      <c r="AC117" s="903"/>
      <c r="AD117" s="903"/>
      <c r="AE117" s="904"/>
      <c r="AF117" s="905">
        <v>3455412</v>
      </c>
      <c r="AG117" s="903"/>
      <c r="AH117" s="903"/>
      <c r="AI117" s="903"/>
      <c r="AJ117" s="904"/>
      <c r="AK117" s="905">
        <v>3214654</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40287001</v>
      </c>
      <c r="BR119" s="845"/>
      <c r="BS119" s="845"/>
      <c r="BT119" s="845"/>
      <c r="BU119" s="845"/>
      <c r="BV119" s="845">
        <v>37441473</v>
      </c>
      <c r="BW119" s="845"/>
      <c r="BX119" s="845"/>
      <c r="BY119" s="845"/>
      <c r="BZ119" s="845"/>
      <c r="CA119" s="845">
        <v>35372646</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3272193</v>
      </c>
      <c r="BR120" s="842"/>
      <c r="BS120" s="842"/>
      <c r="BT120" s="842"/>
      <c r="BU120" s="842"/>
      <c r="BV120" s="842">
        <v>3925083</v>
      </c>
      <c r="BW120" s="842"/>
      <c r="BX120" s="842"/>
      <c r="BY120" s="842"/>
      <c r="BZ120" s="842"/>
      <c r="CA120" s="842">
        <v>4028038</v>
      </c>
      <c r="CB120" s="842"/>
      <c r="CC120" s="842"/>
      <c r="CD120" s="842"/>
      <c r="CE120" s="842"/>
      <c r="CF120" s="866">
        <v>46.7</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3055088</v>
      </c>
      <c r="DH120" s="842"/>
      <c r="DI120" s="842"/>
      <c r="DJ120" s="842"/>
      <c r="DK120" s="842"/>
      <c r="DL120" s="842">
        <v>2749802</v>
      </c>
      <c r="DM120" s="842"/>
      <c r="DN120" s="842"/>
      <c r="DO120" s="842"/>
      <c r="DP120" s="842"/>
      <c r="DQ120" s="842">
        <v>2357156</v>
      </c>
      <c r="DR120" s="842"/>
      <c r="DS120" s="842"/>
      <c r="DT120" s="842"/>
      <c r="DU120" s="842"/>
      <c r="DV120" s="843">
        <v>27.3</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1465754</v>
      </c>
      <c r="BR121" s="817"/>
      <c r="BS121" s="817"/>
      <c r="BT121" s="817"/>
      <c r="BU121" s="817"/>
      <c r="BV121" s="817">
        <v>1403603</v>
      </c>
      <c r="BW121" s="817"/>
      <c r="BX121" s="817"/>
      <c r="BY121" s="817"/>
      <c r="BZ121" s="817"/>
      <c r="CA121" s="817">
        <v>1211616</v>
      </c>
      <c r="CB121" s="817"/>
      <c r="CC121" s="817"/>
      <c r="CD121" s="817"/>
      <c r="CE121" s="817"/>
      <c r="CF121" s="875">
        <v>14.1</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1815915</v>
      </c>
      <c r="DH121" s="817"/>
      <c r="DI121" s="817"/>
      <c r="DJ121" s="817"/>
      <c r="DK121" s="817"/>
      <c r="DL121" s="817">
        <v>1703145</v>
      </c>
      <c r="DM121" s="817"/>
      <c r="DN121" s="817"/>
      <c r="DO121" s="817"/>
      <c r="DP121" s="817"/>
      <c r="DQ121" s="817">
        <v>1697372</v>
      </c>
      <c r="DR121" s="817"/>
      <c r="DS121" s="817"/>
      <c r="DT121" s="817"/>
      <c r="DU121" s="817"/>
      <c r="DV121" s="794">
        <v>19.7</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25864011</v>
      </c>
      <c r="BR122" s="845"/>
      <c r="BS122" s="845"/>
      <c r="BT122" s="845"/>
      <c r="BU122" s="845"/>
      <c r="BV122" s="845">
        <v>23628677</v>
      </c>
      <c r="BW122" s="845"/>
      <c r="BX122" s="845"/>
      <c r="BY122" s="845"/>
      <c r="BZ122" s="845"/>
      <c r="CA122" s="845">
        <v>22815945</v>
      </c>
      <c r="CB122" s="845"/>
      <c r="CC122" s="845"/>
      <c r="CD122" s="845"/>
      <c r="CE122" s="845"/>
      <c r="CF122" s="846">
        <v>264.60000000000002</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9115</v>
      </c>
      <c r="DH122" s="817"/>
      <c r="DI122" s="817"/>
      <c r="DJ122" s="817"/>
      <c r="DK122" s="817"/>
      <c r="DL122" s="817">
        <v>8504</v>
      </c>
      <c r="DM122" s="817"/>
      <c r="DN122" s="817"/>
      <c r="DO122" s="817"/>
      <c r="DP122" s="817"/>
      <c r="DQ122" s="817">
        <v>7877</v>
      </c>
      <c r="DR122" s="817"/>
      <c r="DS122" s="817"/>
      <c r="DT122" s="817"/>
      <c r="DU122" s="817"/>
      <c r="DV122" s="794">
        <v>0.1</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30601958</v>
      </c>
      <c r="BR123" s="833"/>
      <c r="BS123" s="833"/>
      <c r="BT123" s="833"/>
      <c r="BU123" s="833"/>
      <c r="BV123" s="833">
        <v>28957363</v>
      </c>
      <c r="BW123" s="833"/>
      <c r="BX123" s="833"/>
      <c r="BY123" s="833"/>
      <c r="BZ123" s="833"/>
      <c r="CA123" s="833">
        <v>28055599</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109</v>
      </c>
      <c r="BR124" s="831"/>
      <c r="BS124" s="831"/>
      <c r="BT124" s="831"/>
      <c r="BU124" s="831"/>
      <c r="BV124" s="831">
        <v>99.4</v>
      </c>
      <c r="BW124" s="831"/>
      <c r="BX124" s="831"/>
      <c r="BY124" s="831"/>
      <c r="BZ124" s="831"/>
      <c r="CA124" s="831">
        <v>84.8</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v>1887354</v>
      </c>
      <c r="DH126" s="817"/>
      <c r="DI126" s="817"/>
      <c r="DJ126" s="817"/>
      <c r="DK126" s="817"/>
      <c r="DL126" s="817">
        <v>1751838</v>
      </c>
      <c r="DM126" s="817"/>
      <c r="DN126" s="817"/>
      <c r="DO126" s="817"/>
      <c r="DP126" s="817"/>
      <c r="DQ126" s="817">
        <v>1733234</v>
      </c>
      <c r="DR126" s="817"/>
      <c r="DS126" s="817"/>
      <c r="DT126" s="817"/>
      <c r="DU126" s="817"/>
      <c r="DV126" s="794">
        <v>20.100000000000001</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199482</v>
      </c>
      <c r="AB128" s="801"/>
      <c r="AC128" s="801"/>
      <c r="AD128" s="801"/>
      <c r="AE128" s="802"/>
      <c r="AF128" s="803">
        <v>150950</v>
      </c>
      <c r="AG128" s="801"/>
      <c r="AH128" s="801"/>
      <c r="AI128" s="801"/>
      <c r="AJ128" s="802"/>
      <c r="AK128" s="803">
        <v>140814</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13.19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11455148</v>
      </c>
      <c r="AB129" s="780"/>
      <c r="AC129" s="780"/>
      <c r="AD129" s="780"/>
      <c r="AE129" s="781"/>
      <c r="AF129" s="782">
        <v>10997539</v>
      </c>
      <c r="AG129" s="780"/>
      <c r="AH129" s="780"/>
      <c r="AI129" s="780"/>
      <c r="AJ129" s="781"/>
      <c r="AK129" s="782">
        <v>10935334</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18.190000000000001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2571106</v>
      </c>
      <c r="AB130" s="780"/>
      <c r="AC130" s="780"/>
      <c r="AD130" s="780"/>
      <c r="AE130" s="781"/>
      <c r="AF130" s="782">
        <v>2470521</v>
      </c>
      <c r="AG130" s="780"/>
      <c r="AH130" s="780"/>
      <c r="AI130" s="780"/>
      <c r="AJ130" s="781"/>
      <c r="AK130" s="782">
        <v>2313392</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8.8000000000000007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8884042</v>
      </c>
      <c r="AB131" s="764"/>
      <c r="AC131" s="764"/>
      <c r="AD131" s="764"/>
      <c r="AE131" s="765"/>
      <c r="AF131" s="766">
        <v>8527018</v>
      </c>
      <c r="AG131" s="764"/>
      <c r="AH131" s="764"/>
      <c r="AI131" s="764"/>
      <c r="AJ131" s="765"/>
      <c r="AK131" s="766">
        <v>8621942</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84.8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8.0064232020000006</v>
      </c>
      <c r="AB132" s="745"/>
      <c r="AC132" s="745"/>
      <c r="AD132" s="745"/>
      <c r="AE132" s="746"/>
      <c r="AF132" s="747">
        <v>9.7799840459999992</v>
      </c>
      <c r="AG132" s="745"/>
      <c r="AH132" s="745"/>
      <c r="AI132" s="745"/>
      <c r="AJ132" s="746"/>
      <c r="AK132" s="747">
        <v>8.8199155129999998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10.8</v>
      </c>
      <c r="AB133" s="724"/>
      <c r="AC133" s="724"/>
      <c r="AD133" s="724"/>
      <c r="AE133" s="725"/>
      <c r="AF133" s="723">
        <v>9.6</v>
      </c>
      <c r="AG133" s="724"/>
      <c r="AH133" s="724"/>
      <c r="AI133" s="724"/>
      <c r="AJ133" s="725"/>
      <c r="AK133" s="723">
        <v>8.8000000000000007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Z3NcjX7jo0X1eCBC7/uXNHbRab1/Q26rtKLW6YAgR9NlHEnR54NxtWlKXC5IcKbRaJfSCQBl3khVsr7MY9OdA==" saltValue="vLJcMyXwHWow6kd91CUHn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Wczl6fEViAZY97DvHfLdifCobfs2/OMziqimZbxa0ekKoy4hG87uGHcMpuRMoApGE/m6EpyUEfqHG0x5/2kkg==" saltValue="pejFuyVKZcB6Zufw++MC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HivexuOqVdT/bMbVsZTLd/4pD8lp1EsVAjX3XFSOk8MBrEkn/jCOvepF0SdXI6QTYn5ubQiod/q3DtohrTHEw==" saltValue="pzoHDNEoCyFoPMZMXaBnE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31"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32"/>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3" t="s">
        <v>486</v>
      </c>
      <c r="AL9" s="1144"/>
      <c r="AM9" s="1144"/>
      <c r="AN9" s="1145"/>
      <c r="AO9" s="281">
        <v>3212831</v>
      </c>
      <c r="AP9" s="281">
        <v>116928</v>
      </c>
      <c r="AQ9" s="282">
        <v>107616</v>
      </c>
      <c r="AR9" s="283">
        <v>8.6999999999999993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3" t="s">
        <v>487</v>
      </c>
      <c r="AL10" s="1144"/>
      <c r="AM10" s="1144"/>
      <c r="AN10" s="1145"/>
      <c r="AO10" s="284">
        <v>552723</v>
      </c>
      <c r="AP10" s="284">
        <v>20116</v>
      </c>
      <c r="AQ10" s="285">
        <v>10095</v>
      </c>
      <c r="AR10" s="286">
        <v>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3" t="s">
        <v>488</v>
      </c>
      <c r="AL11" s="1144"/>
      <c r="AM11" s="1144"/>
      <c r="AN11" s="1145"/>
      <c r="AO11" s="284">
        <v>23286</v>
      </c>
      <c r="AP11" s="284">
        <v>847</v>
      </c>
      <c r="AQ11" s="285">
        <v>1704</v>
      </c>
      <c r="AR11" s="286">
        <v>-50.3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3" t="s">
        <v>489</v>
      </c>
      <c r="AL12" s="1144"/>
      <c r="AM12" s="1144"/>
      <c r="AN12" s="1145"/>
      <c r="AO12" s="284" t="s">
        <v>490</v>
      </c>
      <c r="AP12" s="284" t="s">
        <v>490</v>
      </c>
      <c r="AQ12" s="285">
        <v>7</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3" t="s">
        <v>491</v>
      </c>
      <c r="AL13" s="1144"/>
      <c r="AM13" s="1144"/>
      <c r="AN13" s="1145"/>
      <c r="AO13" s="284">
        <v>86418</v>
      </c>
      <c r="AP13" s="284">
        <v>3145</v>
      </c>
      <c r="AQ13" s="285">
        <v>4110</v>
      </c>
      <c r="AR13" s="286">
        <v>-23.5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3" t="s">
        <v>492</v>
      </c>
      <c r="AL14" s="1144"/>
      <c r="AM14" s="1144"/>
      <c r="AN14" s="1145"/>
      <c r="AO14" s="284">
        <v>54889</v>
      </c>
      <c r="AP14" s="284">
        <v>1998</v>
      </c>
      <c r="AQ14" s="285">
        <v>2451</v>
      </c>
      <c r="AR14" s="286">
        <v>-18.5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6" t="s">
        <v>493</v>
      </c>
      <c r="AL15" s="1147"/>
      <c r="AM15" s="1147"/>
      <c r="AN15" s="1148"/>
      <c r="AO15" s="284">
        <v>-169184</v>
      </c>
      <c r="AP15" s="284">
        <v>-6157</v>
      </c>
      <c r="AQ15" s="285">
        <v>-6399</v>
      </c>
      <c r="AR15" s="286">
        <v>-3.8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6" t="s">
        <v>177</v>
      </c>
      <c r="AL16" s="1147"/>
      <c r="AM16" s="1147"/>
      <c r="AN16" s="1148"/>
      <c r="AO16" s="284">
        <v>3760963</v>
      </c>
      <c r="AP16" s="284">
        <v>136877</v>
      </c>
      <c r="AQ16" s="285">
        <v>119584</v>
      </c>
      <c r="AR16" s="286">
        <v>14.5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9" t="s">
        <v>498</v>
      </c>
      <c r="AL21" s="1150"/>
      <c r="AM21" s="1150"/>
      <c r="AN21" s="1151"/>
      <c r="AO21" s="297">
        <v>11.83</v>
      </c>
      <c r="AP21" s="298">
        <v>10.86</v>
      </c>
      <c r="AQ21" s="299">
        <v>0.97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9" t="s">
        <v>499</v>
      </c>
      <c r="AL22" s="1150"/>
      <c r="AM22" s="1150"/>
      <c r="AN22" s="1151"/>
      <c r="AO22" s="302">
        <v>96.7</v>
      </c>
      <c r="AP22" s="303">
        <v>97.3</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2" t="s">
        <v>500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31"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32"/>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503</v>
      </c>
      <c r="AL32" s="1134"/>
      <c r="AM32" s="1134"/>
      <c r="AN32" s="1135"/>
      <c r="AO32" s="312">
        <v>2600712</v>
      </c>
      <c r="AP32" s="312">
        <v>94651</v>
      </c>
      <c r="AQ32" s="313">
        <v>75090</v>
      </c>
      <c r="AR32" s="314">
        <v>26.1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504</v>
      </c>
      <c r="AL33" s="1134"/>
      <c r="AM33" s="1134"/>
      <c r="AN33" s="1135"/>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505</v>
      </c>
      <c r="AL34" s="1134"/>
      <c r="AM34" s="1134"/>
      <c r="AN34" s="1135"/>
      <c r="AO34" s="312" t="s">
        <v>490</v>
      </c>
      <c r="AP34" s="312" t="s">
        <v>490</v>
      </c>
      <c r="AQ34" s="313">
        <v>1</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506</v>
      </c>
      <c r="AL35" s="1134"/>
      <c r="AM35" s="1134"/>
      <c r="AN35" s="1135"/>
      <c r="AO35" s="312">
        <v>511798</v>
      </c>
      <c r="AP35" s="312">
        <v>18626</v>
      </c>
      <c r="AQ35" s="313">
        <v>17211</v>
      </c>
      <c r="AR35" s="314">
        <v>8.1999999999999993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507</v>
      </c>
      <c r="AL36" s="1134"/>
      <c r="AM36" s="1134"/>
      <c r="AN36" s="1135"/>
      <c r="AO36" s="312">
        <v>102144</v>
      </c>
      <c r="AP36" s="312">
        <v>3717</v>
      </c>
      <c r="AQ36" s="313">
        <v>2478</v>
      </c>
      <c r="AR36" s="314">
        <v>50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508</v>
      </c>
      <c r="AL37" s="1134"/>
      <c r="AM37" s="1134"/>
      <c r="AN37" s="1135"/>
      <c r="AO37" s="312" t="s">
        <v>490</v>
      </c>
      <c r="AP37" s="312" t="s">
        <v>490</v>
      </c>
      <c r="AQ37" s="313">
        <v>654</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509</v>
      </c>
      <c r="AL38" s="1137"/>
      <c r="AM38" s="1137"/>
      <c r="AN38" s="1138"/>
      <c r="AO38" s="315" t="s">
        <v>490</v>
      </c>
      <c r="AP38" s="315" t="s">
        <v>490</v>
      </c>
      <c r="AQ38" s="316">
        <v>4</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510</v>
      </c>
      <c r="AL39" s="1137"/>
      <c r="AM39" s="1137"/>
      <c r="AN39" s="1138"/>
      <c r="AO39" s="312">
        <v>-140814</v>
      </c>
      <c r="AP39" s="312">
        <v>-5125</v>
      </c>
      <c r="AQ39" s="313">
        <v>-3502</v>
      </c>
      <c r="AR39" s="314">
        <v>46.3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511</v>
      </c>
      <c r="AL40" s="1134"/>
      <c r="AM40" s="1134"/>
      <c r="AN40" s="1135"/>
      <c r="AO40" s="312">
        <v>-2313392</v>
      </c>
      <c r="AP40" s="312">
        <v>-84194</v>
      </c>
      <c r="AQ40" s="313">
        <v>-63750</v>
      </c>
      <c r="AR40" s="314">
        <v>32.1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760448</v>
      </c>
      <c r="AP41" s="312">
        <v>27676</v>
      </c>
      <c r="AQ41" s="313">
        <v>28185</v>
      </c>
      <c r="AR41" s="314">
        <v>-1.8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481</v>
      </c>
      <c r="AN49" s="1128" t="s">
        <v>514</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4632591</v>
      </c>
      <c r="AN51" s="334">
        <v>153871</v>
      </c>
      <c r="AO51" s="335">
        <v>72.400000000000006</v>
      </c>
      <c r="AP51" s="336">
        <v>94081</v>
      </c>
      <c r="AQ51" s="337">
        <v>10.5</v>
      </c>
      <c r="AR51" s="338">
        <v>61.9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3703836</v>
      </c>
      <c r="AN52" s="342">
        <v>123022</v>
      </c>
      <c r="AO52" s="343">
        <v>81.599999999999994</v>
      </c>
      <c r="AP52" s="344">
        <v>48949</v>
      </c>
      <c r="AQ52" s="345">
        <v>11.5</v>
      </c>
      <c r="AR52" s="346">
        <v>70.099999999999994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4876659</v>
      </c>
      <c r="AN53" s="334">
        <v>166076</v>
      </c>
      <c r="AO53" s="335">
        <v>7.9</v>
      </c>
      <c r="AP53" s="336">
        <v>92632</v>
      </c>
      <c r="AQ53" s="337">
        <v>-1.5</v>
      </c>
      <c r="AR53" s="338">
        <v>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4256970</v>
      </c>
      <c r="AN54" s="342">
        <v>144972</v>
      </c>
      <c r="AO54" s="343">
        <v>17.8</v>
      </c>
      <c r="AP54" s="344">
        <v>47978</v>
      </c>
      <c r="AQ54" s="345">
        <v>-2</v>
      </c>
      <c r="AR54" s="346">
        <v>19.8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5574628</v>
      </c>
      <c r="AN55" s="334">
        <v>193941</v>
      </c>
      <c r="AO55" s="335">
        <v>16.8</v>
      </c>
      <c r="AP55" s="336">
        <v>96469</v>
      </c>
      <c r="AQ55" s="337">
        <v>4.0999999999999996</v>
      </c>
      <c r="AR55" s="338">
        <v>12.7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5034563</v>
      </c>
      <c r="AN56" s="342">
        <v>175152</v>
      </c>
      <c r="AO56" s="343">
        <v>20.8</v>
      </c>
      <c r="AP56" s="344">
        <v>49775</v>
      </c>
      <c r="AQ56" s="345">
        <v>3.7</v>
      </c>
      <c r="AR56" s="346">
        <v>17.100000000000001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1051860</v>
      </c>
      <c r="AN57" s="334">
        <v>37514</v>
      </c>
      <c r="AO57" s="335">
        <v>-80.7</v>
      </c>
      <c r="AP57" s="336">
        <v>85743</v>
      </c>
      <c r="AQ57" s="337">
        <v>-11.1</v>
      </c>
      <c r="AR57" s="338">
        <v>-69.599999999999994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636937</v>
      </c>
      <c r="AN58" s="342">
        <v>22716</v>
      </c>
      <c r="AO58" s="343">
        <v>-87</v>
      </c>
      <c r="AP58" s="344">
        <v>45231</v>
      </c>
      <c r="AQ58" s="345">
        <v>-9.1</v>
      </c>
      <c r="AR58" s="346">
        <v>-77.900000000000006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974680</v>
      </c>
      <c r="AN59" s="334">
        <v>35473</v>
      </c>
      <c r="AO59" s="335">
        <v>-5.4</v>
      </c>
      <c r="AP59" s="336">
        <v>92509</v>
      </c>
      <c r="AQ59" s="337">
        <v>7.9</v>
      </c>
      <c r="AR59" s="338">
        <v>-13.3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529497</v>
      </c>
      <c r="AN60" s="342">
        <v>19271</v>
      </c>
      <c r="AO60" s="343">
        <v>-15.2</v>
      </c>
      <c r="AP60" s="344">
        <v>52274</v>
      </c>
      <c r="AQ60" s="345">
        <v>15.6</v>
      </c>
      <c r="AR60" s="346">
        <v>-30.8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3422084</v>
      </c>
      <c r="AN61" s="349">
        <v>117375</v>
      </c>
      <c r="AO61" s="350">
        <v>2.2000000000000002</v>
      </c>
      <c r="AP61" s="351">
        <v>92287</v>
      </c>
      <c r="AQ61" s="352">
        <v>2</v>
      </c>
      <c r="AR61" s="338">
        <v>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2832361</v>
      </c>
      <c r="AN62" s="342">
        <v>97027</v>
      </c>
      <c r="AO62" s="343">
        <v>3.6</v>
      </c>
      <c r="AP62" s="344">
        <v>48841</v>
      </c>
      <c r="AQ62" s="345">
        <v>3.9</v>
      </c>
      <c r="AR62" s="346">
        <v>-0.3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XzcTzG4ijaXAPPOZj4kpGOfYxf+hq4ql6xVIzZGn6MnINHmkWK16F8q8AhLyRYi01OMumuU31sx85RZzCLU1Q==" saltValue="zAx7SYHQ6iPpTWLDaV0X3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hbKQ4wOLoMlSbPnKUAZrMKld5dtq0StZczyoIWmiboEkiv69ljJu7x74AyazFkmzxKU01l+64oAkqcpUiVkDBA==" saltValue="Efq/S0NG4naiq/VFNvOgp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hTTCnBxdfPhJ4YBJj/oa9juHUBdJ2JOYmlj0j/MEFLQ9Pb1jdSxb3PJfq+SjWJMj6M6t3D4jhlo5NLYsCOAO9w==" saltValue="ImtKlGuvjTCt1m/EH4//I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52" t="s">
        <v>3</v>
      </c>
      <c r="D47" s="1152"/>
      <c r="E47" s="1153"/>
      <c r="F47" s="11">
        <v>12.57</v>
      </c>
      <c r="G47" s="12">
        <v>12.14</v>
      </c>
      <c r="H47" s="12">
        <v>15.06</v>
      </c>
      <c r="I47" s="12">
        <v>15.69</v>
      </c>
      <c r="J47" s="13">
        <v>15.78</v>
      </c>
    </row>
    <row r="48" spans="2:10" ht="57.75" customHeight="1" x14ac:dyDescent="0.15">
      <c r="B48" s="14"/>
      <c r="C48" s="1154" t="s">
        <v>4</v>
      </c>
      <c r="D48" s="1154"/>
      <c r="E48" s="1155"/>
      <c r="F48" s="15">
        <v>1.87</v>
      </c>
      <c r="G48" s="16">
        <v>6.9</v>
      </c>
      <c r="H48" s="16">
        <v>5.84</v>
      </c>
      <c r="I48" s="16">
        <v>6.84</v>
      </c>
      <c r="J48" s="17">
        <v>6.79</v>
      </c>
    </row>
    <row r="49" spans="2:10" ht="57.75" customHeight="1" thickBot="1" x14ac:dyDescent="0.2">
      <c r="B49" s="18"/>
      <c r="C49" s="1156" t="s">
        <v>5</v>
      </c>
      <c r="D49" s="1156"/>
      <c r="E49" s="1157"/>
      <c r="F49" s="19" t="s">
        <v>533</v>
      </c>
      <c r="G49" s="20">
        <v>5.0999999999999996</v>
      </c>
      <c r="H49" s="20">
        <v>5.0599999999999996</v>
      </c>
      <c r="I49" s="20">
        <v>2.0099999999999998</v>
      </c>
      <c r="J49" s="21" t="s">
        <v>534</v>
      </c>
    </row>
    <row r="50" spans="2:10" x14ac:dyDescent="0.15"/>
  </sheetData>
  <sheetProtection algorithmName="SHA-512" hashValue="cZjpdHdvFr1XX3qlAIde51EDp6L0fHfpB2vDNVgeFhIdHtb43fY/NQQ2yDeWYH1UEp2ycYZJMX7Paofroh9E2w==" saltValue="bL94YJKC8Um5fTf5uk94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64" t="s">
        <v>535</v>
      </c>
      <c r="D34" s="1164"/>
      <c r="E34" s="1165"/>
      <c r="F34" s="32">
        <v>4.91</v>
      </c>
      <c r="G34" s="33">
        <v>4.99</v>
      </c>
      <c r="H34" s="33">
        <v>4.22</v>
      </c>
      <c r="I34" s="33">
        <v>6.98</v>
      </c>
      <c r="J34" s="34">
        <v>7.92</v>
      </c>
      <c r="K34" s="22"/>
      <c r="L34" s="22"/>
      <c r="M34" s="22"/>
      <c r="N34" s="22"/>
      <c r="O34" s="22"/>
      <c r="P34" s="22"/>
    </row>
    <row r="35" spans="1:16" ht="39" customHeight="1" x14ac:dyDescent="0.15">
      <c r="A35" s="22"/>
      <c r="B35" s="35"/>
      <c r="C35" s="1158" t="s">
        <v>536</v>
      </c>
      <c r="D35" s="1159"/>
      <c r="E35" s="1160"/>
      <c r="F35" s="36">
        <v>1.86</v>
      </c>
      <c r="G35" s="37">
        <v>6.89</v>
      </c>
      <c r="H35" s="37">
        <v>5.84</v>
      </c>
      <c r="I35" s="37">
        <v>6.84</v>
      </c>
      <c r="J35" s="38">
        <v>6.78</v>
      </c>
      <c r="K35" s="22"/>
      <c r="L35" s="22"/>
      <c r="M35" s="22"/>
      <c r="N35" s="22"/>
      <c r="O35" s="22"/>
      <c r="P35" s="22"/>
    </row>
    <row r="36" spans="1:16" ht="39" customHeight="1" x14ac:dyDescent="0.15">
      <c r="A36" s="22"/>
      <c r="B36" s="35"/>
      <c r="C36" s="1158" t="s">
        <v>537</v>
      </c>
      <c r="D36" s="1159"/>
      <c r="E36" s="1160"/>
      <c r="F36" s="36">
        <v>0.52</v>
      </c>
      <c r="G36" s="37">
        <v>0.19</v>
      </c>
      <c r="H36" s="37">
        <v>0.47</v>
      </c>
      <c r="I36" s="37">
        <v>0.86</v>
      </c>
      <c r="J36" s="38">
        <v>0.89</v>
      </c>
      <c r="K36" s="22"/>
      <c r="L36" s="22"/>
      <c r="M36" s="22"/>
      <c r="N36" s="22"/>
      <c r="O36" s="22"/>
      <c r="P36" s="22"/>
    </row>
    <row r="37" spans="1:16" ht="39" customHeight="1" x14ac:dyDescent="0.15">
      <c r="A37" s="22"/>
      <c r="B37" s="35"/>
      <c r="C37" s="1158" t="s">
        <v>538</v>
      </c>
      <c r="D37" s="1159"/>
      <c r="E37" s="1160"/>
      <c r="F37" s="36">
        <v>0.2</v>
      </c>
      <c r="G37" s="37">
        <v>0.13</v>
      </c>
      <c r="H37" s="37">
        <v>0.03</v>
      </c>
      <c r="I37" s="37">
        <v>0.65</v>
      </c>
      <c r="J37" s="38">
        <v>0.8</v>
      </c>
      <c r="K37" s="22"/>
      <c r="L37" s="22"/>
      <c r="M37" s="22"/>
      <c r="N37" s="22"/>
      <c r="O37" s="22"/>
      <c r="P37" s="22"/>
    </row>
    <row r="38" spans="1:16" ht="39" customHeight="1" x14ac:dyDescent="0.15">
      <c r="A38" s="22"/>
      <c r="B38" s="35"/>
      <c r="C38" s="1158" t="s">
        <v>539</v>
      </c>
      <c r="D38" s="1159"/>
      <c r="E38" s="1160"/>
      <c r="F38" s="36">
        <v>0.22</v>
      </c>
      <c r="G38" s="37">
        <v>0.64</v>
      </c>
      <c r="H38" s="37">
        <v>0.1</v>
      </c>
      <c r="I38" s="37">
        <v>0.23</v>
      </c>
      <c r="J38" s="38">
        <v>0.12</v>
      </c>
      <c r="K38" s="22"/>
      <c r="L38" s="22"/>
      <c r="M38" s="22"/>
      <c r="N38" s="22"/>
      <c r="O38" s="22"/>
      <c r="P38" s="22"/>
    </row>
    <row r="39" spans="1:16" ht="39" customHeight="1" x14ac:dyDescent="0.15">
      <c r="A39" s="22"/>
      <c r="B39" s="35"/>
      <c r="C39" s="1158" t="s">
        <v>540</v>
      </c>
      <c r="D39" s="1159"/>
      <c r="E39" s="1160"/>
      <c r="F39" s="36">
        <v>0</v>
      </c>
      <c r="G39" s="37">
        <v>0</v>
      </c>
      <c r="H39" s="37">
        <v>0</v>
      </c>
      <c r="I39" s="37">
        <v>0</v>
      </c>
      <c r="J39" s="38">
        <v>0</v>
      </c>
      <c r="K39" s="22"/>
      <c r="L39" s="22"/>
      <c r="M39" s="22"/>
      <c r="N39" s="22"/>
      <c r="O39" s="22"/>
      <c r="P39" s="22"/>
    </row>
    <row r="40" spans="1:16" ht="39" customHeight="1" x14ac:dyDescent="0.15">
      <c r="A40" s="22"/>
      <c r="B40" s="35"/>
      <c r="C40" s="1158" t="s">
        <v>541</v>
      </c>
      <c r="D40" s="1159"/>
      <c r="E40" s="1160"/>
      <c r="F40" s="36">
        <v>0</v>
      </c>
      <c r="G40" s="37">
        <v>0</v>
      </c>
      <c r="H40" s="37">
        <v>0</v>
      </c>
      <c r="I40" s="37">
        <v>0</v>
      </c>
      <c r="J40" s="38">
        <v>0</v>
      </c>
      <c r="K40" s="22"/>
      <c r="L40" s="22"/>
      <c r="M40" s="22"/>
      <c r="N40" s="22"/>
      <c r="O40" s="22"/>
      <c r="P40" s="22"/>
    </row>
    <row r="41" spans="1:16" ht="39" customHeight="1" x14ac:dyDescent="0.15">
      <c r="A41" s="22"/>
      <c r="B41" s="35"/>
      <c r="C41" s="1158" t="s">
        <v>542</v>
      </c>
      <c r="D41" s="1159"/>
      <c r="E41" s="1160"/>
      <c r="F41" s="36">
        <v>0</v>
      </c>
      <c r="G41" s="37">
        <v>0</v>
      </c>
      <c r="H41" s="37">
        <v>0</v>
      </c>
      <c r="I41" s="37">
        <v>0</v>
      </c>
      <c r="J41" s="38">
        <v>0</v>
      </c>
      <c r="K41" s="22"/>
      <c r="L41" s="22"/>
      <c r="M41" s="22"/>
      <c r="N41" s="22"/>
      <c r="O41" s="22"/>
      <c r="P41" s="22"/>
    </row>
    <row r="42" spans="1:16" ht="39" customHeight="1" x14ac:dyDescent="0.15">
      <c r="A42" s="22"/>
      <c r="B42" s="39"/>
      <c r="C42" s="1158" t="s">
        <v>543</v>
      </c>
      <c r="D42" s="1159"/>
      <c r="E42" s="1160"/>
      <c r="F42" s="36" t="s">
        <v>490</v>
      </c>
      <c r="G42" s="37" t="s">
        <v>490</v>
      </c>
      <c r="H42" s="37" t="s">
        <v>490</v>
      </c>
      <c r="I42" s="37" t="s">
        <v>490</v>
      </c>
      <c r="J42" s="38" t="s">
        <v>490</v>
      </c>
      <c r="K42" s="22"/>
      <c r="L42" s="22"/>
      <c r="M42" s="22"/>
      <c r="N42" s="22"/>
      <c r="O42" s="22"/>
      <c r="P42" s="22"/>
    </row>
    <row r="43" spans="1:16" ht="39" customHeight="1" thickBot="1" x14ac:dyDescent="0.2">
      <c r="A43" s="22"/>
      <c r="B43" s="40"/>
      <c r="C43" s="1161" t="s">
        <v>544</v>
      </c>
      <c r="D43" s="1162"/>
      <c r="E43" s="1163"/>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1yUdIV5UYJt+RFah00BowEOfXuTzKnzsmHity/y1jzvISsyUjmzNYkiLSrKvkQtVMSjsIdDkmb7YcbGxA7xlg==" saltValue="hvAY2NpFxwimHq4duNcx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89" t="s">
        <v>9</v>
      </c>
      <c r="C45" s="1190"/>
      <c r="D45" s="58"/>
      <c r="E45" s="1195" t="s">
        <v>10</v>
      </c>
      <c r="F45" s="1195"/>
      <c r="G45" s="1195"/>
      <c r="H45" s="1195"/>
      <c r="I45" s="1195"/>
      <c r="J45" s="1196"/>
      <c r="K45" s="59">
        <v>2878</v>
      </c>
      <c r="L45" s="60">
        <v>2837</v>
      </c>
      <c r="M45" s="60">
        <v>2690</v>
      </c>
      <c r="N45" s="60">
        <v>2745</v>
      </c>
      <c r="O45" s="61">
        <v>2601</v>
      </c>
      <c r="P45" s="48"/>
      <c r="Q45" s="48"/>
      <c r="R45" s="48"/>
      <c r="S45" s="48"/>
      <c r="T45" s="48"/>
      <c r="U45" s="48"/>
    </row>
    <row r="46" spans="1:21" ht="30.75" customHeight="1" x14ac:dyDescent="0.15">
      <c r="A46" s="48"/>
      <c r="B46" s="1191"/>
      <c r="C46" s="1192"/>
      <c r="D46" s="62"/>
      <c r="E46" s="1168" t="s">
        <v>11</v>
      </c>
      <c r="F46" s="1168"/>
      <c r="G46" s="1168"/>
      <c r="H46" s="1168"/>
      <c r="I46" s="1168"/>
      <c r="J46" s="1169"/>
      <c r="K46" s="63" t="s">
        <v>490</v>
      </c>
      <c r="L46" s="64" t="s">
        <v>490</v>
      </c>
      <c r="M46" s="64" t="s">
        <v>490</v>
      </c>
      <c r="N46" s="64" t="s">
        <v>490</v>
      </c>
      <c r="O46" s="65" t="s">
        <v>490</v>
      </c>
      <c r="P46" s="48"/>
      <c r="Q46" s="48"/>
      <c r="R46" s="48"/>
      <c r="S46" s="48"/>
      <c r="T46" s="48"/>
      <c r="U46" s="48"/>
    </row>
    <row r="47" spans="1:21" ht="30.75" customHeight="1" x14ac:dyDescent="0.15">
      <c r="A47" s="48"/>
      <c r="B47" s="1191"/>
      <c r="C47" s="1192"/>
      <c r="D47" s="62"/>
      <c r="E47" s="1168" t="s">
        <v>12</v>
      </c>
      <c r="F47" s="1168"/>
      <c r="G47" s="1168"/>
      <c r="H47" s="1168"/>
      <c r="I47" s="1168"/>
      <c r="J47" s="1169"/>
      <c r="K47" s="63" t="s">
        <v>490</v>
      </c>
      <c r="L47" s="64" t="s">
        <v>490</v>
      </c>
      <c r="M47" s="64" t="s">
        <v>490</v>
      </c>
      <c r="N47" s="64" t="s">
        <v>490</v>
      </c>
      <c r="O47" s="65" t="s">
        <v>490</v>
      </c>
      <c r="P47" s="48"/>
      <c r="Q47" s="48"/>
      <c r="R47" s="48"/>
      <c r="S47" s="48"/>
      <c r="T47" s="48"/>
      <c r="U47" s="48"/>
    </row>
    <row r="48" spans="1:21" ht="30.75" customHeight="1" x14ac:dyDescent="0.15">
      <c r="A48" s="48"/>
      <c r="B48" s="1191"/>
      <c r="C48" s="1192"/>
      <c r="D48" s="62"/>
      <c r="E48" s="1168" t="s">
        <v>13</v>
      </c>
      <c r="F48" s="1168"/>
      <c r="G48" s="1168"/>
      <c r="H48" s="1168"/>
      <c r="I48" s="1168"/>
      <c r="J48" s="1169"/>
      <c r="K48" s="63">
        <v>745</v>
      </c>
      <c r="L48" s="64">
        <v>682</v>
      </c>
      <c r="M48" s="64">
        <v>644</v>
      </c>
      <c r="N48" s="64">
        <v>621</v>
      </c>
      <c r="O48" s="65">
        <v>512</v>
      </c>
      <c r="P48" s="48"/>
      <c r="Q48" s="48"/>
      <c r="R48" s="48"/>
      <c r="S48" s="48"/>
      <c r="T48" s="48"/>
      <c r="U48" s="48"/>
    </row>
    <row r="49" spans="1:21" ht="30.75" customHeight="1" x14ac:dyDescent="0.15">
      <c r="A49" s="48"/>
      <c r="B49" s="1191"/>
      <c r="C49" s="1192"/>
      <c r="D49" s="62"/>
      <c r="E49" s="1168" t="s">
        <v>14</v>
      </c>
      <c r="F49" s="1168"/>
      <c r="G49" s="1168"/>
      <c r="H49" s="1168"/>
      <c r="I49" s="1168"/>
      <c r="J49" s="1169"/>
      <c r="K49" s="63">
        <v>193</v>
      </c>
      <c r="L49" s="64">
        <v>200</v>
      </c>
      <c r="M49" s="64">
        <v>148</v>
      </c>
      <c r="N49" s="64">
        <v>90</v>
      </c>
      <c r="O49" s="65">
        <v>102</v>
      </c>
      <c r="P49" s="48"/>
      <c r="Q49" s="48"/>
      <c r="R49" s="48"/>
      <c r="S49" s="48"/>
      <c r="T49" s="48"/>
      <c r="U49" s="48"/>
    </row>
    <row r="50" spans="1:21" ht="30.75" customHeight="1" x14ac:dyDescent="0.15">
      <c r="A50" s="48"/>
      <c r="B50" s="1191"/>
      <c r="C50" s="1192"/>
      <c r="D50" s="62"/>
      <c r="E50" s="1168" t="s">
        <v>15</v>
      </c>
      <c r="F50" s="1168"/>
      <c r="G50" s="1168"/>
      <c r="H50" s="1168"/>
      <c r="I50" s="1168"/>
      <c r="J50" s="1169"/>
      <c r="K50" s="63" t="s">
        <v>490</v>
      </c>
      <c r="L50" s="64" t="s">
        <v>490</v>
      </c>
      <c r="M50" s="64" t="s">
        <v>490</v>
      </c>
      <c r="N50" s="64" t="s">
        <v>490</v>
      </c>
      <c r="O50" s="65" t="s">
        <v>490</v>
      </c>
      <c r="P50" s="48"/>
      <c r="Q50" s="48"/>
      <c r="R50" s="48"/>
      <c r="S50" s="48"/>
      <c r="T50" s="48"/>
      <c r="U50" s="48"/>
    </row>
    <row r="51" spans="1:21" ht="30.75" customHeight="1" x14ac:dyDescent="0.15">
      <c r="A51" s="48"/>
      <c r="B51" s="1193"/>
      <c r="C51" s="1194"/>
      <c r="D51" s="66"/>
      <c r="E51" s="1168" t="s">
        <v>16</v>
      </c>
      <c r="F51" s="1168"/>
      <c r="G51" s="1168"/>
      <c r="H51" s="1168"/>
      <c r="I51" s="1168"/>
      <c r="J51" s="1169"/>
      <c r="K51" s="63">
        <v>0</v>
      </c>
      <c r="L51" s="64">
        <v>0</v>
      </c>
      <c r="M51" s="64">
        <v>0</v>
      </c>
      <c r="N51" s="64" t="s">
        <v>490</v>
      </c>
      <c r="O51" s="65" t="s">
        <v>490</v>
      </c>
      <c r="P51" s="48"/>
      <c r="Q51" s="48"/>
      <c r="R51" s="48"/>
      <c r="S51" s="48"/>
      <c r="T51" s="48"/>
      <c r="U51" s="48"/>
    </row>
    <row r="52" spans="1:21" ht="30.75" customHeight="1" x14ac:dyDescent="0.15">
      <c r="A52" s="48"/>
      <c r="B52" s="1166" t="s">
        <v>17</v>
      </c>
      <c r="C52" s="1167"/>
      <c r="D52" s="66"/>
      <c r="E52" s="1168" t="s">
        <v>18</v>
      </c>
      <c r="F52" s="1168"/>
      <c r="G52" s="1168"/>
      <c r="H52" s="1168"/>
      <c r="I52" s="1168"/>
      <c r="J52" s="1169"/>
      <c r="K52" s="63">
        <v>2695</v>
      </c>
      <c r="L52" s="64">
        <v>2780</v>
      </c>
      <c r="M52" s="64">
        <v>2771</v>
      </c>
      <c r="N52" s="64">
        <v>2621</v>
      </c>
      <c r="O52" s="65">
        <v>2455</v>
      </c>
      <c r="P52" s="48"/>
      <c r="Q52" s="48"/>
      <c r="R52" s="48"/>
      <c r="S52" s="48"/>
      <c r="T52" s="48"/>
      <c r="U52" s="48"/>
    </row>
    <row r="53" spans="1:21" ht="30.75" customHeight="1" thickBot="1" x14ac:dyDescent="0.2">
      <c r="A53" s="48"/>
      <c r="B53" s="1170" t="s">
        <v>19</v>
      </c>
      <c r="C53" s="1171"/>
      <c r="D53" s="67"/>
      <c r="E53" s="1172" t="s">
        <v>20</v>
      </c>
      <c r="F53" s="1172"/>
      <c r="G53" s="1172"/>
      <c r="H53" s="1172"/>
      <c r="I53" s="1172"/>
      <c r="J53" s="1173"/>
      <c r="K53" s="68">
        <v>1121</v>
      </c>
      <c r="L53" s="69">
        <v>939</v>
      </c>
      <c r="M53" s="69">
        <v>711</v>
      </c>
      <c r="N53" s="69">
        <v>835</v>
      </c>
      <c r="O53" s="70">
        <v>760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74" t="s">
        <v>24</v>
      </c>
      <c r="C58" s="1175"/>
      <c r="D58" s="1180" t="s">
        <v>25</v>
      </c>
      <c r="E58" s="1181"/>
      <c r="F58" s="1181"/>
      <c r="G58" s="1181"/>
      <c r="H58" s="1181"/>
      <c r="I58" s="1181"/>
      <c r="J58" s="1182"/>
      <c r="K58" s="83"/>
      <c r="L58" s="84"/>
      <c r="M58" s="84"/>
      <c r="N58" s="84"/>
      <c r="O58" s="85"/>
    </row>
    <row r="59" spans="1:21" ht="31.5" customHeight="1" x14ac:dyDescent="0.15">
      <c r="B59" s="1176"/>
      <c r="C59" s="1177"/>
      <c r="D59" s="1183" t="s">
        <v>26</v>
      </c>
      <c r="E59" s="1184"/>
      <c r="F59" s="1184"/>
      <c r="G59" s="1184"/>
      <c r="H59" s="1184"/>
      <c r="I59" s="1184"/>
      <c r="J59" s="1185"/>
      <c r="K59" s="86"/>
      <c r="L59" s="87"/>
      <c r="M59" s="87"/>
      <c r="N59" s="87"/>
      <c r="O59" s="88"/>
    </row>
    <row r="60" spans="1:21" ht="31.5" customHeight="1" thickBot="1" x14ac:dyDescent="0.2">
      <c r="B60" s="1178"/>
      <c r="C60" s="1179"/>
      <c r="D60" s="1186" t="s">
        <v>27</v>
      </c>
      <c r="E60" s="1187"/>
      <c r="F60" s="1187"/>
      <c r="G60" s="1187"/>
      <c r="H60" s="1187"/>
      <c r="I60" s="1187"/>
      <c r="J60" s="118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Nk8fJYv8NeDoSpP/thbRJa4gd3rnTsejX2OxdpaV1NoDB8aqOYtG78OCdcJVtowf9lyHZ50aOpwqOOfVeEy5w==" saltValue="AjllKUsb/kc/R5H/hUUT+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209" t="s">
        <v>30</v>
      </c>
      <c r="C41" s="1210"/>
      <c r="D41" s="105"/>
      <c r="E41" s="1211" t="s">
        <v>31</v>
      </c>
      <c r="F41" s="1211"/>
      <c r="G41" s="1211"/>
      <c r="H41" s="1212"/>
      <c r="I41" s="355">
        <v>27713</v>
      </c>
      <c r="J41" s="356">
        <v>28759</v>
      </c>
      <c r="K41" s="356">
        <v>29960</v>
      </c>
      <c r="L41" s="356">
        <v>27706</v>
      </c>
      <c r="M41" s="357">
        <v>25962</v>
      </c>
    </row>
    <row r="42" spans="2:13" ht="27.75" customHeight="1" x14ac:dyDescent="0.15">
      <c r="B42" s="1199"/>
      <c r="C42" s="1200"/>
      <c r="D42" s="106"/>
      <c r="E42" s="1203" t="s">
        <v>32</v>
      </c>
      <c r="F42" s="1203"/>
      <c r="G42" s="1203"/>
      <c r="H42" s="1204"/>
      <c r="I42" s="358" t="s">
        <v>490</v>
      </c>
      <c r="J42" s="359" t="s">
        <v>490</v>
      </c>
      <c r="K42" s="359" t="s">
        <v>490</v>
      </c>
      <c r="L42" s="359" t="s">
        <v>490</v>
      </c>
      <c r="M42" s="360" t="s">
        <v>490</v>
      </c>
    </row>
    <row r="43" spans="2:13" ht="27.75" customHeight="1" x14ac:dyDescent="0.15">
      <c r="B43" s="1199"/>
      <c r="C43" s="1200"/>
      <c r="D43" s="106"/>
      <c r="E43" s="1203" t="s">
        <v>33</v>
      </c>
      <c r="F43" s="1203"/>
      <c r="G43" s="1203"/>
      <c r="H43" s="1204"/>
      <c r="I43" s="358">
        <v>5927</v>
      </c>
      <c r="J43" s="359">
        <v>5349</v>
      </c>
      <c r="K43" s="359">
        <v>4880</v>
      </c>
      <c r="L43" s="359">
        <v>4461</v>
      </c>
      <c r="M43" s="360">
        <v>4062</v>
      </c>
    </row>
    <row r="44" spans="2:13" ht="27.75" customHeight="1" x14ac:dyDescent="0.15">
      <c r="B44" s="1199"/>
      <c r="C44" s="1200"/>
      <c r="D44" s="106"/>
      <c r="E44" s="1203" t="s">
        <v>34</v>
      </c>
      <c r="F44" s="1203"/>
      <c r="G44" s="1203"/>
      <c r="H44" s="1204"/>
      <c r="I44" s="358">
        <v>1533</v>
      </c>
      <c r="J44" s="359">
        <v>1343</v>
      </c>
      <c r="K44" s="359">
        <v>1313</v>
      </c>
      <c r="L44" s="359">
        <v>1277</v>
      </c>
      <c r="M44" s="360">
        <v>1243</v>
      </c>
    </row>
    <row r="45" spans="2:13" ht="27.75" customHeight="1" x14ac:dyDescent="0.15">
      <c r="B45" s="1199"/>
      <c r="C45" s="1200"/>
      <c r="D45" s="106"/>
      <c r="E45" s="1203" t="s">
        <v>35</v>
      </c>
      <c r="F45" s="1203"/>
      <c r="G45" s="1203"/>
      <c r="H45" s="1204"/>
      <c r="I45" s="358">
        <v>2343</v>
      </c>
      <c r="J45" s="359">
        <v>2377</v>
      </c>
      <c r="K45" s="359">
        <v>2246</v>
      </c>
      <c r="L45" s="359">
        <v>2244</v>
      </c>
      <c r="M45" s="360">
        <v>2373</v>
      </c>
    </row>
    <row r="46" spans="2:13" ht="27.75" customHeight="1" x14ac:dyDescent="0.15">
      <c r="B46" s="1199"/>
      <c r="C46" s="1200"/>
      <c r="D46" s="107"/>
      <c r="E46" s="1203" t="s">
        <v>36</v>
      </c>
      <c r="F46" s="1203"/>
      <c r="G46" s="1203"/>
      <c r="H46" s="1204"/>
      <c r="I46" s="358">
        <v>1751</v>
      </c>
      <c r="J46" s="359">
        <v>1751</v>
      </c>
      <c r="K46" s="359">
        <v>1887</v>
      </c>
      <c r="L46" s="359">
        <v>1752</v>
      </c>
      <c r="M46" s="360">
        <v>1733</v>
      </c>
    </row>
    <row r="47" spans="2:13" ht="27.75" customHeight="1" x14ac:dyDescent="0.15">
      <c r="B47" s="1199"/>
      <c r="C47" s="1200"/>
      <c r="D47" s="108"/>
      <c r="E47" s="1213" t="s">
        <v>37</v>
      </c>
      <c r="F47" s="1214"/>
      <c r="G47" s="1214"/>
      <c r="H47" s="1215"/>
      <c r="I47" s="358" t="s">
        <v>490</v>
      </c>
      <c r="J47" s="359" t="s">
        <v>490</v>
      </c>
      <c r="K47" s="359" t="s">
        <v>490</v>
      </c>
      <c r="L47" s="359" t="s">
        <v>490</v>
      </c>
      <c r="M47" s="360" t="s">
        <v>490</v>
      </c>
    </row>
    <row r="48" spans="2:13" ht="27.75" customHeight="1" x14ac:dyDescent="0.15">
      <c r="B48" s="1199"/>
      <c r="C48" s="1200"/>
      <c r="D48" s="106"/>
      <c r="E48" s="1203" t="s">
        <v>38</v>
      </c>
      <c r="F48" s="1203"/>
      <c r="G48" s="1203"/>
      <c r="H48" s="1204"/>
      <c r="I48" s="358" t="s">
        <v>490</v>
      </c>
      <c r="J48" s="359" t="s">
        <v>490</v>
      </c>
      <c r="K48" s="359" t="s">
        <v>490</v>
      </c>
      <c r="L48" s="359" t="s">
        <v>490</v>
      </c>
      <c r="M48" s="360" t="s">
        <v>490</v>
      </c>
    </row>
    <row r="49" spans="2:13" ht="27.75" customHeight="1" x14ac:dyDescent="0.15">
      <c r="B49" s="1201"/>
      <c r="C49" s="1202"/>
      <c r="D49" s="106"/>
      <c r="E49" s="1203" t="s">
        <v>39</v>
      </c>
      <c r="F49" s="1203"/>
      <c r="G49" s="1203"/>
      <c r="H49" s="1204"/>
      <c r="I49" s="358" t="s">
        <v>490</v>
      </c>
      <c r="J49" s="359" t="s">
        <v>490</v>
      </c>
      <c r="K49" s="359" t="s">
        <v>490</v>
      </c>
      <c r="L49" s="359" t="s">
        <v>490</v>
      </c>
      <c r="M49" s="360" t="s">
        <v>490</v>
      </c>
    </row>
    <row r="50" spans="2:13" ht="27.75" customHeight="1" x14ac:dyDescent="0.15">
      <c r="B50" s="1197" t="s">
        <v>40</v>
      </c>
      <c r="C50" s="1198"/>
      <c r="D50" s="109"/>
      <c r="E50" s="1203" t="s">
        <v>41</v>
      </c>
      <c r="F50" s="1203"/>
      <c r="G50" s="1203"/>
      <c r="H50" s="1204"/>
      <c r="I50" s="358">
        <v>2982</v>
      </c>
      <c r="J50" s="359">
        <v>2780</v>
      </c>
      <c r="K50" s="359">
        <v>3272</v>
      </c>
      <c r="L50" s="359">
        <v>3925</v>
      </c>
      <c r="M50" s="360">
        <v>4028</v>
      </c>
    </row>
    <row r="51" spans="2:13" ht="27.75" customHeight="1" x14ac:dyDescent="0.15">
      <c r="B51" s="1199"/>
      <c r="C51" s="1200"/>
      <c r="D51" s="106"/>
      <c r="E51" s="1203" t="s">
        <v>42</v>
      </c>
      <c r="F51" s="1203"/>
      <c r="G51" s="1203"/>
      <c r="H51" s="1204"/>
      <c r="I51" s="358">
        <v>1698</v>
      </c>
      <c r="J51" s="359">
        <v>1567</v>
      </c>
      <c r="K51" s="359">
        <v>1466</v>
      </c>
      <c r="L51" s="359">
        <v>1404</v>
      </c>
      <c r="M51" s="360">
        <v>1212</v>
      </c>
    </row>
    <row r="52" spans="2:13" ht="27.75" customHeight="1" x14ac:dyDescent="0.15">
      <c r="B52" s="1201"/>
      <c r="C52" s="1202"/>
      <c r="D52" s="106"/>
      <c r="E52" s="1203" t="s">
        <v>43</v>
      </c>
      <c r="F52" s="1203"/>
      <c r="G52" s="1203"/>
      <c r="H52" s="1204"/>
      <c r="I52" s="358">
        <v>24460</v>
      </c>
      <c r="J52" s="359">
        <v>24927</v>
      </c>
      <c r="K52" s="359">
        <v>25864</v>
      </c>
      <c r="L52" s="359">
        <v>23629</v>
      </c>
      <c r="M52" s="360">
        <v>22816</v>
      </c>
    </row>
    <row r="53" spans="2:13" ht="27.75" customHeight="1" thickBot="1" x14ac:dyDescent="0.2">
      <c r="B53" s="1205" t="s">
        <v>19</v>
      </c>
      <c r="C53" s="1206"/>
      <c r="D53" s="110"/>
      <c r="E53" s="1207" t="s">
        <v>44</v>
      </c>
      <c r="F53" s="1207"/>
      <c r="G53" s="1207"/>
      <c r="H53" s="1208"/>
      <c r="I53" s="361">
        <v>10126</v>
      </c>
      <c r="J53" s="362">
        <v>10305</v>
      </c>
      <c r="K53" s="362">
        <v>9685</v>
      </c>
      <c r="L53" s="362">
        <v>8484</v>
      </c>
      <c r="M53" s="363">
        <v>7317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yzQPL/nF1YB22FnPLacWYb0PGe7QZk5cg03bCGU+3tsKDFQebY/vLxnwsiqAn8kqtg+RZ2l9oSH1S08lX7/wQ==" saltValue="Ee2/L4VysHHizTyqh22Y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24" t="s">
        <v>46</v>
      </c>
      <c r="D55" s="1224"/>
      <c r="E55" s="1225"/>
      <c r="F55" s="122">
        <v>1725</v>
      </c>
      <c r="G55" s="122">
        <v>1725</v>
      </c>
      <c r="H55" s="123">
        <v>1725</v>
      </c>
    </row>
    <row r="56" spans="2:8" ht="52.5" customHeight="1" x14ac:dyDescent="0.15">
      <c r="B56" s="124"/>
      <c r="C56" s="1226" t="s">
        <v>47</v>
      </c>
      <c r="D56" s="1226"/>
      <c r="E56" s="1227"/>
      <c r="F56" s="125">
        <v>684</v>
      </c>
      <c r="G56" s="125">
        <v>952</v>
      </c>
      <c r="H56" s="126">
        <v>1052</v>
      </c>
    </row>
    <row r="57" spans="2:8" ht="53.25" customHeight="1" x14ac:dyDescent="0.15">
      <c r="B57" s="124"/>
      <c r="C57" s="1228" t="s">
        <v>48</v>
      </c>
      <c r="D57" s="1228"/>
      <c r="E57" s="1229"/>
      <c r="F57" s="127">
        <v>2678</v>
      </c>
      <c r="G57" s="127">
        <v>2924</v>
      </c>
      <c r="H57" s="128">
        <v>3176</v>
      </c>
    </row>
    <row r="58" spans="2:8" ht="45.75" customHeight="1" x14ac:dyDescent="0.15">
      <c r="B58" s="129"/>
      <c r="C58" s="1216" t="s">
        <v>550</v>
      </c>
      <c r="D58" s="1217"/>
      <c r="E58" s="1218"/>
      <c r="F58" s="130">
        <v>1740</v>
      </c>
      <c r="G58" s="130">
        <v>1740</v>
      </c>
      <c r="H58" s="131">
        <v>1740</v>
      </c>
    </row>
    <row r="59" spans="2:8" ht="45.75" customHeight="1" x14ac:dyDescent="0.15">
      <c r="B59" s="129"/>
      <c r="C59" s="1216" t="s">
        <v>551</v>
      </c>
      <c r="D59" s="1217"/>
      <c r="E59" s="1218"/>
      <c r="F59" s="130">
        <v>268</v>
      </c>
      <c r="G59" s="130">
        <v>518</v>
      </c>
      <c r="H59" s="131">
        <v>521</v>
      </c>
    </row>
    <row r="60" spans="2:8" ht="45.75" customHeight="1" x14ac:dyDescent="0.15">
      <c r="B60" s="129"/>
      <c r="C60" s="1216" t="s">
        <v>552</v>
      </c>
      <c r="D60" s="1217"/>
      <c r="E60" s="1218"/>
      <c r="F60" s="130">
        <v>402</v>
      </c>
      <c r="G60" s="130">
        <v>402</v>
      </c>
      <c r="H60" s="131">
        <v>402</v>
      </c>
    </row>
    <row r="61" spans="2:8" ht="45.75" customHeight="1" x14ac:dyDescent="0.15">
      <c r="B61" s="129"/>
      <c r="C61" s="1216" t="s">
        <v>554</v>
      </c>
      <c r="D61" s="1217"/>
      <c r="E61" s="1218"/>
      <c r="F61" s="130">
        <v>0</v>
      </c>
      <c r="G61" s="130">
        <v>10</v>
      </c>
      <c r="H61" s="131">
        <v>215</v>
      </c>
    </row>
    <row r="62" spans="2:8" ht="45.75" customHeight="1" thickBot="1" x14ac:dyDescent="0.2">
      <c r="B62" s="132"/>
      <c r="C62" s="1219" t="s">
        <v>553</v>
      </c>
      <c r="D62" s="1220"/>
      <c r="E62" s="1221"/>
      <c r="F62" s="133">
        <v>133</v>
      </c>
      <c r="G62" s="133">
        <v>82</v>
      </c>
      <c r="H62" s="134">
        <v>120</v>
      </c>
    </row>
    <row r="63" spans="2:8" ht="52.5" customHeight="1" thickBot="1" x14ac:dyDescent="0.2">
      <c r="B63" s="135"/>
      <c r="C63" s="1222" t="s">
        <v>49</v>
      </c>
      <c r="D63" s="1222"/>
      <c r="E63" s="1223"/>
      <c r="F63" s="136">
        <v>5087</v>
      </c>
      <c r="G63" s="136">
        <v>5601</v>
      </c>
      <c r="H63" s="137">
        <v>5954</v>
      </c>
    </row>
    <row r="64" spans="2:8" x14ac:dyDescent="0.15"/>
  </sheetData>
  <sheetProtection algorithmName="SHA-512" hashValue="VmUjA8OQpzkRhUd2gNUjUuxHBbuuhVrZJ9mg1LS8J9UAbnAfXcOQ8Ox/THNj0vAVlqzx7xh3tO/7sPyRGMPaVg==" saltValue="BbN95HeA3ypdBlU8S41X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153871</v>
      </c>
      <c r="E3" s="156"/>
      <c r="F3" s="157">
        <v>94081</v>
      </c>
      <c r="G3" s="158"/>
      <c r="H3" s="159"/>
    </row>
    <row r="4" spans="1:8" x14ac:dyDescent="0.15">
      <c r="A4" s="160"/>
      <c r="B4" s="161"/>
      <c r="C4" s="162"/>
      <c r="D4" s="163">
        <v>123022</v>
      </c>
      <c r="E4" s="164"/>
      <c r="F4" s="165">
        <v>48949</v>
      </c>
      <c r="G4" s="166"/>
      <c r="H4" s="167"/>
    </row>
    <row r="5" spans="1:8" x14ac:dyDescent="0.15">
      <c r="A5" s="148" t="s">
        <v>522</v>
      </c>
      <c r="B5" s="153"/>
      <c r="C5" s="154"/>
      <c r="D5" s="155">
        <v>166076</v>
      </c>
      <c r="E5" s="156"/>
      <c r="F5" s="157">
        <v>92632</v>
      </c>
      <c r="G5" s="158"/>
      <c r="H5" s="159"/>
    </row>
    <row r="6" spans="1:8" x14ac:dyDescent="0.15">
      <c r="A6" s="160"/>
      <c r="B6" s="161"/>
      <c r="C6" s="162"/>
      <c r="D6" s="163">
        <v>144972</v>
      </c>
      <c r="E6" s="164"/>
      <c r="F6" s="165">
        <v>47978</v>
      </c>
      <c r="G6" s="166"/>
      <c r="H6" s="167"/>
    </row>
    <row r="7" spans="1:8" x14ac:dyDescent="0.15">
      <c r="A7" s="148" t="s">
        <v>523</v>
      </c>
      <c r="B7" s="153"/>
      <c r="C7" s="154"/>
      <c r="D7" s="155">
        <v>193941</v>
      </c>
      <c r="E7" s="156"/>
      <c r="F7" s="157">
        <v>96469</v>
      </c>
      <c r="G7" s="158"/>
      <c r="H7" s="159"/>
    </row>
    <row r="8" spans="1:8" x14ac:dyDescent="0.15">
      <c r="A8" s="160"/>
      <c r="B8" s="161"/>
      <c r="C8" s="162"/>
      <c r="D8" s="163">
        <v>175152</v>
      </c>
      <c r="E8" s="164"/>
      <c r="F8" s="165">
        <v>49775</v>
      </c>
      <c r="G8" s="166"/>
      <c r="H8" s="167"/>
    </row>
    <row r="9" spans="1:8" x14ac:dyDescent="0.15">
      <c r="A9" s="148" t="s">
        <v>524</v>
      </c>
      <c r="B9" s="153"/>
      <c r="C9" s="154"/>
      <c r="D9" s="155">
        <v>37514</v>
      </c>
      <c r="E9" s="156"/>
      <c r="F9" s="157">
        <v>85743</v>
      </c>
      <c r="G9" s="158"/>
      <c r="H9" s="159"/>
    </row>
    <row r="10" spans="1:8" x14ac:dyDescent="0.15">
      <c r="A10" s="160"/>
      <c r="B10" s="161"/>
      <c r="C10" s="162"/>
      <c r="D10" s="163">
        <v>22716</v>
      </c>
      <c r="E10" s="164"/>
      <c r="F10" s="165">
        <v>45231</v>
      </c>
      <c r="G10" s="166"/>
      <c r="H10" s="167"/>
    </row>
    <row r="11" spans="1:8" x14ac:dyDescent="0.15">
      <c r="A11" s="148" t="s">
        <v>525</v>
      </c>
      <c r="B11" s="153"/>
      <c r="C11" s="154"/>
      <c r="D11" s="155">
        <v>35473</v>
      </c>
      <c r="E11" s="156"/>
      <c r="F11" s="157">
        <v>92509</v>
      </c>
      <c r="G11" s="158"/>
      <c r="H11" s="159"/>
    </row>
    <row r="12" spans="1:8" x14ac:dyDescent="0.15">
      <c r="A12" s="160"/>
      <c r="B12" s="161"/>
      <c r="C12" s="168"/>
      <c r="D12" s="163">
        <v>19271</v>
      </c>
      <c r="E12" s="164"/>
      <c r="F12" s="165">
        <v>52274</v>
      </c>
      <c r="G12" s="166"/>
      <c r="H12" s="167"/>
    </row>
    <row r="13" spans="1:8" x14ac:dyDescent="0.15">
      <c r="A13" s="148"/>
      <c r="B13" s="153"/>
      <c r="C13" s="169"/>
      <c r="D13" s="170">
        <v>117375</v>
      </c>
      <c r="E13" s="171"/>
      <c r="F13" s="172">
        <v>92287</v>
      </c>
      <c r="G13" s="173"/>
      <c r="H13" s="159"/>
    </row>
    <row r="14" spans="1:8" x14ac:dyDescent="0.15">
      <c r="A14" s="160"/>
      <c r="B14" s="161"/>
      <c r="C14" s="162"/>
      <c r="D14" s="163">
        <v>97027</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1.87</v>
      </c>
      <c r="C19" s="174">
        <f>ROUND(VALUE(SUBSTITUTE(実質収支比率等に係る経年分析!G$48,"▲","-")),2)</f>
        <v>6.9</v>
      </c>
      <c r="D19" s="174">
        <f>ROUND(VALUE(SUBSTITUTE(実質収支比率等に係る経年分析!H$48,"▲","-")),2)</f>
        <v>5.84</v>
      </c>
      <c r="E19" s="174">
        <f>ROUND(VALUE(SUBSTITUTE(実質収支比率等に係る経年分析!I$48,"▲","-")),2)</f>
        <v>6.84</v>
      </c>
      <c r="F19" s="174">
        <f>ROUND(VALUE(SUBSTITUTE(実質収支比率等に係る経年分析!J$48,"▲","-")),2)</f>
        <v>6.79</v>
      </c>
    </row>
    <row r="20" spans="1:11" x14ac:dyDescent="0.15">
      <c r="A20" s="174" t="s">
        <v>53</v>
      </c>
      <c r="B20" s="174">
        <f>ROUND(VALUE(SUBSTITUTE(実質収支比率等に係る経年分析!F$47,"▲","-")),2)</f>
        <v>12.57</v>
      </c>
      <c r="C20" s="174">
        <f>ROUND(VALUE(SUBSTITUTE(実質収支比率等に係る経年分析!G$47,"▲","-")),2)</f>
        <v>12.14</v>
      </c>
      <c r="D20" s="174">
        <f>ROUND(VALUE(SUBSTITUTE(実質収支比率等に係る経年分析!H$47,"▲","-")),2)</f>
        <v>15.06</v>
      </c>
      <c r="E20" s="174">
        <f>ROUND(VALUE(SUBSTITUTE(実質収支比率等に係る経年分析!I$47,"▲","-")),2)</f>
        <v>15.69</v>
      </c>
      <c r="F20" s="174">
        <f>ROUND(VALUE(SUBSTITUTE(実質収支比率等に係る経年分析!J$47,"▲","-")),2)</f>
        <v>15.78</v>
      </c>
    </row>
    <row r="21" spans="1:11" x14ac:dyDescent="0.15">
      <c r="A21" s="174" t="s">
        <v>54</v>
      </c>
      <c r="B21" s="174">
        <f>IF(ISNUMBER(VALUE(SUBSTITUTE(実質収支比率等に係る経年分析!F$49,"▲","-"))),ROUND(VALUE(SUBSTITUTE(実質収支比率等に係る経年分析!F$49,"▲","-")),2),NA())</f>
        <v>-2.42</v>
      </c>
      <c r="C21" s="174">
        <f>IF(ISNUMBER(VALUE(SUBSTITUTE(実質収支比率等に係る経年分析!G$49,"▲","-"))),ROUND(VALUE(SUBSTITUTE(実質収支比率等に係る経年分析!G$49,"▲","-")),2),NA())</f>
        <v>5.0999999999999996</v>
      </c>
      <c r="D21" s="174">
        <f>IF(ISNUMBER(VALUE(SUBSTITUTE(実質収支比率等に係る経年分析!H$49,"▲","-"))),ROUND(VALUE(SUBSTITUTE(実質収支比率等に係る経年分析!H$49,"▲","-")),2),NA())</f>
        <v>5.0599999999999996</v>
      </c>
      <c r="E21" s="174">
        <f>IF(ISNUMBER(VALUE(SUBSTITUTE(実質収支比率等に係る経年分析!I$49,"▲","-"))),ROUND(VALUE(SUBSTITUTE(実質収支比率等に係る経年分析!I$49,"▲","-")),2),NA())</f>
        <v>2.0099999999999998</v>
      </c>
      <c r="F21" s="174">
        <f>IF(ISNUMBER(VALUE(SUBSTITUTE(実質収支比率等に係る経年分析!J$49,"▲","-"))),ROUND(VALUE(SUBSTITUTE(実質収支比率等に係る経年分析!J$49,"▲","-")),2),NA())</f>
        <v>-0.09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墓地事業特別会計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大塔診療所特別会計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4.22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2695</v>
      </c>
      <c r="E42" s="176"/>
      <c r="F42" s="176"/>
      <c r="G42" s="176">
        <f>'実質公債費比率（分子）の構造'!L$52</f>
        <v>2780</v>
      </c>
      <c r="H42" s="176"/>
      <c r="I42" s="176"/>
      <c r="J42" s="176">
        <f>'実質公債費比率（分子）の構造'!M$52</f>
        <v>2771</v>
      </c>
      <c r="K42" s="176"/>
      <c r="L42" s="176"/>
      <c r="M42" s="176">
        <f>'実質公債費比率（分子）の構造'!N$52</f>
        <v>2621</v>
      </c>
      <c r="N42" s="176"/>
      <c r="O42" s="176"/>
      <c r="P42" s="176">
        <f>'実質公債費比率（分子）の構造'!O$52</f>
        <v>2455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193</v>
      </c>
      <c r="C45" s="176"/>
      <c r="D45" s="176"/>
      <c r="E45" s="176">
        <f>'実質公債費比率（分子）の構造'!L$49</f>
        <v>200</v>
      </c>
      <c r="F45" s="176"/>
      <c r="G45" s="176"/>
      <c r="H45" s="176">
        <f>'実質公債費比率（分子）の構造'!M$49</f>
        <v>148</v>
      </c>
      <c r="I45" s="176"/>
      <c r="J45" s="176"/>
      <c r="K45" s="176">
        <f>'実質公債費比率（分子）の構造'!N$49</f>
        <v>90</v>
      </c>
      <c r="L45" s="176"/>
      <c r="M45" s="176"/>
      <c r="N45" s="176">
        <f>'実質公債費比率（分子）の構造'!O$49</f>
        <v>102</v>
      </c>
      <c r="O45" s="176"/>
      <c r="P45" s="176"/>
    </row>
    <row r="46" spans="1:16" x14ac:dyDescent="0.15">
      <c r="A46" s="176" t="s">
        <v>64</v>
      </c>
      <c r="B46" s="176">
        <f>'実質公債費比率（分子）の構造'!K$48</f>
        <v>745</v>
      </c>
      <c r="C46" s="176"/>
      <c r="D46" s="176"/>
      <c r="E46" s="176">
        <f>'実質公債費比率（分子）の構造'!L$48</f>
        <v>682</v>
      </c>
      <c r="F46" s="176"/>
      <c r="G46" s="176"/>
      <c r="H46" s="176">
        <f>'実質公債費比率（分子）の構造'!M$48</f>
        <v>644</v>
      </c>
      <c r="I46" s="176"/>
      <c r="J46" s="176"/>
      <c r="K46" s="176">
        <f>'実質公債費比率（分子）の構造'!N$48</f>
        <v>621</v>
      </c>
      <c r="L46" s="176"/>
      <c r="M46" s="176"/>
      <c r="N46" s="176">
        <f>'実質公債費比率（分子）の構造'!O$48</f>
        <v>512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2878</v>
      </c>
      <c r="C49" s="176"/>
      <c r="D49" s="176"/>
      <c r="E49" s="176">
        <f>'実質公債費比率（分子）の構造'!L$45</f>
        <v>2837</v>
      </c>
      <c r="F49" s="176"/>
      <c r="G49" s="176"/>
      <c r="H49" s="176">
        <f>'実質公債費比率（分子）の構造'!M$45</f>
        <v>2690</v>
      </c>
      <c r="I49" s="176"/>
      <c r="J49" s="176"/>
      <c r="K49" s="176">
        <f>'実質公債費比率（分子）の構造'!N$45</f>
        <v>2745</v>
      </c>
      <c r="L49" s="176"/>
      <c r="M49" s="176"/>
      <c r="N49" s="176">
        <f>'実質公債費比率（分子）の構造'!O$45</f>
        <v>2601</v>
      </c>
      <c r="O49" s="176"/>
      <c r="P49" s="176"/>
    </row>
    <row r="50" spans="1:16" x14ac:dyDescent="0.15">
      <c r="A50" s="176" t="s">
        <v>67</v>
      </c>
      <c r="B50" s="176" t="e">
        <f>NA()</f>
        <v>#N/A</v>
      </c>
      <c r="C50" s="176">
        <f>IF(ISNUMBER('実質公債費比率（分子）の構造'!K$53),'実質公債費比率（分子）の構造'!K$53,NA())</f>
        <v>1121</v>
      </c>
      <c r="D50" s="176" t="e">
        <f>NA()</f>
        <v>#N/A</v>
      </c>
      <c r="E50" s="176" t="e">
        <f>NA()</f>
        <v>#N/A</v>
      </c>
      <c r="F50" s="176">
        <f>IF(ISNUMBER('実質公債費比率（分子）の構造'!L$53),'実質公債費比率（分子）の構造'!L$53,NA())</f>
        <v>939</v>
      </c>
      <c r="G50" s="176" t="e">
        <f>NA()</f>
        <v>#N/A</v>
      </c>
      <c r="H50" s="176" t="e">
        <f>NA()</f>
        <v>#N/A</v>
      </c>
      <c r="I50" s="176">
        <f>IF(ISNUMBER('実質公債費比率（分子）の構造'!M$53),'実質公債費比率（分子）の構造'!M$53,NA())</f>
        <v>711</v>
      </c>
      <c r="J50" s="176" t="e">
        <f>NA()</f>
        <v>#N/A</v>
      </c>
      <c r="K50" s="176" t="e">
        <f>NA()</f>
        <v>#N/A</v>
      </c>
      <c r="L50" s="176">
        <f>IF(ISNUMBER('実質公債費比率（分子）の構造'!N$53),'実質公債費比率（分子）の構造'!N$53,NA())</f>
        <v>835</v>
      </c>
      <c r="M50" s="176" t="e">
        <f>NA()</f>
        <v>#N/A</v>
      </c>
      <c r="N50" s="176" t="e">
        <f>NA()</f>
        <v>#N/A</v>
      </c>
      <c r="O50" s="176">
        <f>IF(ISNUMBER('実質公債費比率（分子）の構造'!O$53),'実質公債費比率（分子）の構造'!O$53,NA())</f>
        <v>760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24460</v>
      </c>
      <c r="E56" s="175"/>
      <c r="F56" s="175"/>
      <c r="G56" s="175">
        <f>'将来負担比率（分子）の構造'!J$52</f>
        <v>24927</v>
      </c>
      <c r="H56" s="175"/>
      <c r="I56" s="175"/>
      <c r="J56" s="175">
        <f>'将来負担比率（分子）の構造'!K$52</f>
        <v>25864</v>
      </c>
      <c r="K56" s="175"/>
      <c r="L56" s="175"/>
      <c r="M56" s="175">
        <f>'将来負担比率（分子）の構造'!L$52</f>
        <v>23629</v>
      </c>
      <c r="N56" s="175"/>
      <c r="O56" s="175"/>
      <c r="P56" s="175">
        <f>'将来負担比率（分子）の構造'!M$52</f>
        <v>22816</v>
      </c>
    </row>
    <row r="57" spans="1:16" x14ac:dyDescent="0.15">
      <c r="A57" s="175" t="s">
        <v>42</v>
      </c>
      <c r="B57" s="175"/>
      <c r="C57" s="175"/>
      <c r="D57" s="175">
        <f>'将来負担比率（分子）の構造'!I$51</f>
        <v>1698</v>
      </c>
      <c r="E57" s="175"/>
      <c r="F57" s="175"/>
      <c r="G57" s="175">
        <f>'将来負担比率（分子）の構造'!J$51</f>
        <v>1567</v>
      </c>
      <c r="H57" s="175"/>
      <c r="I57" s="175"/>
      <c r="J57" s="175">
        <f>'将来負担比率（分子）の構造'!K$51</f>
        <v>1466</v>
      </c>
      <c r="K57" s="175"/>
      <c r="L57" s="175"/>
      <c r="M57" s="175">
        <f>'将来負担比率（分子）の構造'!L$51</f>
        <v>1404</v>
      </c>
      <c r="N57" s="175"/>
      <c r="O57" s="175"/>
      <c r="P57" s="175">
        <f>'将来負担比率（分子）の構造'!M$51</f>
        <v>1212</v>
      </c>
    </row>
    <row r="58" spans="1:16" x14ac:dyDescent="0.15">
      <c r="A58" s="175" t="s">
        <v>41</v>
      </c>
      <c r="B58" s="175"/>
      <c r="C58" s="175"/>
      <c r="D58" s="175">
        <f>'将来負担比率（分子）の構造'!I$50</f>
        <v>2982</v>
      </c>
      <c r="E58" s="175"/>
      <c r="F58" s="175"/>
      <c r="G58" s="175">
        <f>'将来負担比率（分子）の構造'!J$50</f>
        <v>2780</v>
      </c>
      <c r="H58" s="175"/>
      <c r="I58" s="175"/>
      <c r="J58" s="175">
        <f>'将来負担比率（分子）の構造'!K$50</f>
        <v>3272</v>
      </c>
      <c r="K58" s="175"/>
      <c r="L58" s="175"/>
      <c r="M58" s="175">
        <f>'将来負担比率（分子）の構造'!L$50</f>
        <v>3925</v>
      </c>
      <c r="N58" s="175"/>
      <c r="O58" s="175"/>
      <c r="P58" s="175">
        <f>'将来負担比率（分子）の構造'!M$50</f>
        <v>4028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1751</v>
      </c>
      <c r="C61" s="175"/>
      <c r="D61" s="175"/>
      <c r="E61" s="175">
        <f>'将来負担比率（分子）の構造'!J$46</f>
        <v>1751</v>
      </c>
      <c r="F61" s="175"/>
      <c r="G61" s="175"/>
      <c r="H61" s="175">
        <f>'将来負担比率（分子）の構造'!K$46</f>
        <v>1887</v>
      </c>
      <c r="I61" s="175"/>
      <c r="J61" s="175"/>
      <c r="K61" s="175">
        <f>'将来負担比率（分子）の構造'!L$46</f>
        <v>1752</v>
      </c>
      <c r="L61" s="175"/>
      <c r="M61" s="175"/>
      <c r="N61" s="175">
        <f>'将来負担比率（分子）の構造'!M$46</f>
        <v>1733</v>
      </c>
      <c r="O61" s="175"/>
      <c r="P61" s="175"/>
    </row>
    <row r="62" spans="1:16" x14ac:dyDescent="0.15">
      <c r="A62" s="175" t="s">
        <v>35</v>
      </c>
      <c r="B62" s="175">
        <f>'将来負担比率（分子）の構造'!I$45</f>
        <v>2343</v>
      </c>
      <c r="C62" s="175"/>
      <c r="D62" s="175"/>
      <c r="E62" s="175">
        <f>'将来負担比率（分子）の構造'!J$45</f>
        <v>2377</v>
      </c>
      <c r="F62" s="175"/>
      <c r="G62" s="175"/>
      <c r="H62" s="175">
        <f>'将来負担比率（分子）の構造'!K$45</f>
        <v>2246</v>
      </c>
      <c r="I62" s="175"/>
      <c r="J62" s="175"/>
      <c r="K62" s="175">
        <f>'将来負担比率（分子）の構造'!L$45</f>
        <v>2244</v>
      </c>
      <c r="L62" s="175"/>
      <c r="M62" s="175"/>
      <c r="N62" s="175">
        <f>'将来負担比率（分子）の構造'!M$45</f>
        <v>2373</v>
      </c>
      <c r="O62" s="175"/>
      <c r="P62" s="175"/>
    </row>
    <row r="63" spans="1:16" x14ac:dyDescent="0.15">
      <c r="A63" s="175" t="s">
        <v>34</v>
      </c>
      <c r="B63" s="175">
        <f>'将来負担比率（分子）の構造'!I$44</f>
        <v>1533</v>
      </c>
      <c r="C63" s="175"/>
      <c r="D63" s="175"/>
      <c r="E63" s="175">
        <f>'将来負担比率（分子）の構造'!J$44</f>
        <v>1343</v>
      </c>
      <c r="F63" s="175"/>
      <c r="G63" s="175"/>
      <c r="H63" s="175">
        <f>'将来負担比率（分子）の構造'!K$44</f>
        <v>1313</v>
      </c>
      <c r="I63" s="175"/>
      <c r="J63" s="175"/>
      <c r="K63" s="175">
        <f>'将来負担比率（分子）の構造'!L$44</f>
        <v>1277</v>
      </c>
      <c r="L63" s="175"/>
      <c r="M63" s="175"/>
      <c r="N63" s="175">
        <f>'将来負担比率（分子）の構造'!M$44</f>
        <v>1243</v>
      </c>
      <c r="O63" s="175"/>
      <c r="P63" s="175"/>
    </row>
    <row r="64" spans="1:16" x14ac:dyDescent="0.15">
      <c r="A64" s="175" t="s">
        <v>33</v>
      </c>
      <c r="B64" s="175">
        <f>'将来負担比率（分子）の構造'!I$43</f>
        <v>5927</v>
      </c>
      <c r="C64" s="175"/>
      <c r="D64" s="175"/>
      <c r="E64" s="175">
        <f>'将来負担比率（分子）の構造'!J$43</f>
        <v>5349</v>
      </c>
      <c r="F64" s="175"/>
      <c r="G64" s="175"/>
      <c r="H64" s="175">
        <f>'将来負担比率（分子）の構造'!K$43</f>
        <v>4880</v>
      </c>
      <c r="I64" s="175"/>
      <c r="J64" s="175"/>
      <c r="K64" s="175">
        <f>'将来負担比率（分子）の構造'!L$43</f>
        <v>4461</v>
      </c>
      <c r="L64" s="175"/>
      <c r="M64" s="175"/>
      <c r="N64" s="175">
        <f>'将来負担比率（分子）の構造'!M$43</f>
        <v>4062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27713</v>
      </c>
      <c r="C66" s="175"/>
      <c r="D66" s="175"/>
      <c r="E66" s="175">
        <f>'将来負担比率（分子）の構造'!J$41</f>
        <v>28759</v>
      </c>
      <c r="F66" s="175"/>
      <c r="G66" s="175"/>
      <c r="H66" s="175">
        <f>'将来負担比率（分子）の構造'!K$41</f>
        <v>29960</v>
      </c>
      <c r="I66" s="175"/>
      <c r="J66" s="175"/>
      <c r="K66" s="175">
        <f>'将来負担比率（分子）の構造'!L$41</f>
        <v>27706</v>
      </c>
      <c r="L66" s="175"/>
      <c r="M66" s="175"/>
      <c r="N66" s="175">
        <f>'将来負担比率（分子）の構造'!M$41</f>
        <v>25962</v>
      </c>
      <c r="O66" s="175"/>
      <c r="P66" s="175"/>
    </row>
    <row r="67" spans="1:16" x14ac:dyDescent="0.15">
      <c r="A67" s="175" t="s">
        <v>71</v>
      </c>
      <c r="B67" s="175" t="e">
        <f>NA()</f>
        <v>#N/A</v>
      </c>
      <c r="C67" s="175">
        <f>IF(ISNUMBER('将来負担比率（分子）の構造'!I$53), IF('将来負担比率（分子）の構造'!I$53 &lt; 0, 0, '将来負担比率（分子）の構造'!I$53), NA())</f>
        <v>10126</v>
      </c>
      <c r="D67" s="175" t="e">
        <f>NA()</f>
        <v>#N/A</v>
      </c>
      <c r="E67" s="175" t="e">
        <f>NA()</f>
        <v>#N/A</v>
      </c>
      <c r="F67" s="175">
        <f>IF(ISNUMBER('将来負担比率（分子）の構造'!J$53), IF('将来負担比率（分子）の構造'!J$53 &lt; 0, 0, '将来負担比率（分子）の構造'!J$53), NA())</f>
        <v>10305</v>
      </c>
      <c r="G67" s="175" t="e">
        <f>NA()</f>
        <v>#N/A</v>
      </c>
      <c r="H67" s="175" t="e">
        <f>NA()</f>
        <v>#N/A</v>
      </c>
      <c r="I67" s="175">
        <f>IF(ISNUMBER('将来負担比率（分子）の構造'!K$53), IF('将来負担比率（分子）の構造'!K$53 &lt; 0, 0, '将来負担比率（分子）の構造'!K$53), NA())</f>
        <v>9685</v>
      </c>
      <c r="J67" s="175" t="e">
        <f>NA()</f>
        <v>#N/A</v>
      </c>
      <c r="K67" s="175" t="e">
        <f>NA()</f>
        <v>#N/A</v>
      </c>
      <c r="L67" s="175">
        <f>IF(ISNUMBER('将来負担比率（分子）の構造'!L$53), IF('将来負担比率（分子）の構造'!L$53 &lt; 0, 0, '将来負担比率（分子）の構造'!L$53), NA())</f>
        <v>8484</v>
      </c>
      <c r="M67" s="175" t="e">
        <f>NA()</f>
        <v>#N/A</v>
      </c>
      <c r="N67" s="175" t="e">
        <f>NA()</f>
        <v>#N/A</v>
      </c>
      <c r="O67" s="175">
        <f>IF(ISNUMBER('将来負担比率（分子）の構造'!M$53), IF('将来負担比率（分子）の構造'!M$53 &lt; 0, 0, '将来負担比率（分子）の構造'!M$53), NA())</f>
        <v>7317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1725</v>
      </c>
      <c r="C72" s="179">
        <f>基金残高に係る経年分析!G55</f>
        <v>1725</v>
      </c>
      <c r="D72" s="179">
        <f>基金残高に係る経年分析!H55</f>
        <v>1725</v>
      </c>
    </row>
    <row r="73" spans="1:16" x14ac:dyDescent="0.15">
      <c r="A73" s="178" t="s">
        <v>74</v>
      </c>
      <c r="B73" s="179">
        <f>基金残高に係る経年分析!F56</f>
        <v>684</v>
      </c>
      <c r="C73" s="179">
        <f>基金残高に係る経年分析!G56</f>
        <v>952</v>
      </c>
      <c r="D73" s="179">
        <f>基金残高に係る経年分析!H56</f>
        <v>1052</v>
      </c>
    </row>
    <row r="74" spans="1:16" x14ac:dyDescent="0.15">
      <c r="A74" s="178" t="s">
        <v>75</v>
      </c>
      <c r="B74" s="179">
        <f>基金残高に係る経年分析!F57</f>
        <v>2678</v>
      </c>
      <c r="C74" s="179">
        <f>基金残高に係る経年分析!G57</f>
        <v>2924</v>
      </c>
      <c r="D74" s="179">
        <f>基金残高に係る経年分析!H57</f>
        <v>3176</v>
      </c>
    </row>
  </sheetData>
  <sheetProtection algorithmName="SHA-512" hashValue="WjVgToIa9PIjjgdXWeRqCSLy7E6TVX2unQe1ysEfot9azzRGRkXg8uKBFJJmsri1Pu24wf//N9sNbsX0tnh9kg==" saltValue="U8eg3gq96lGMRgnDz0vC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優也</cp:lastModifiedBy>
  <cp:lastPrinted>2025-03-25T11:56:58Z</cp:lastPrinted>
  <dcterms:created xsi:type="dcterms:W3CDTF">2025-02-19T03:44:42Z</dcterms:created>
  <dcterms:modified xsi:type="dcterms:W3CDTF">2025-03-27T05:29:23Z</dcterms:modified>
  <cp:category/>
</cp:coreProperties>
</file>