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25_水利防災対策係\@R5\03_災害\111県_災害復旧事業補助金交付要綱_改正\"/>
    </mc:Choice>
  </mc:AlternateContent>
  <xr:revisionPtr revIDLastSave="0" documentId="13_ncr:1_{557DEAB6-CEF9-440A-9116-27024D0A9DAA}" xr6:coauthVersionLast="47" xr6:coauthVersionMax="47" xr10:uidLastSave="{00000000-0000-0000-0000-000000000000}"/>
  <bookViews>
    <workbookView xWindow="2436" yWindow="0" windowWidth="20604" windowHeight="12960" tabRatio="867" activeTab="3" xr2:uid="{00000000-000D-0000-FFFF-FFFF00000000}"/>
  </bookViews>
  <sheets>
    <sheet name="1交付申請" sheetId="34" r:id="rId1"/>
    <sheet name="2委託申請" sheetId="36" r:id="rId2"/>
    <sheet name="3収支予算" sheetId="33" r:id="rId3"/>
    <sheet name="4補助計画" sheetId="32" r:id="rId4"/>
    <sheet name="5委託収支" sheetId="54" r:id="rId5"/>
    <sheet name="6委託経費" sheetId="49" r:id="rId6"/>
    <sheet name="7契約別" sheetId="55" r:id="rId7"/>
    <sheet name="10変更申請" sheetId="47" r:id="rId8"/>
    <sheet name="10変更理由" sheetId="48" r:id="rId9"/>
  </sheets>
  <externalReferences>
    <externalReference r:id="rId10"/>
  </externalReferences>
  <definedNames>
    <definedName name="\A">#REF!</definedName>
    <definedName name="\B">#REF!</definedName>
    <definedName name="\C">#REF!</definedName>
    <definedName name="\D">[1]総括・地区別表!#REF!</definedName>
    <definedName name="\E">[1]総括・地区別表!#REF!</definedName>
    <definedName name="\F">[1]総括・地区別表!#REF!</definedName>
    <definedName name="\G">[1]総括・地区別表!#REF!</definedName>
    <definedName name="_xlnm.Print_Area" localSheetId="0">'1交付申請'!$A$1:$V$20</definedName>
    <definedName name="_xlnm.Print_Area" localSheetId="1">'2委託申請'!$A$1:$V$33</definedName>
    <definedName name="_xlnm.Print_Area" localSheetId="2">'3収支予算'!$A$1:$N$33</definedName>
    <definedName name="_xlnm.Print_Area" localSheetId="3">'4補助計画'!$A$1:$Y$212</definedName>
    <definedName name="_xlnm.Print_Area" localSheetId="4">'5委託収支'!$B$1:$U$41</definedName>
    <definedName name="_xlnm.Print_Area" localSheetId="5">'6委託経費'!$A$1:$P$42</definedName>
    <definedName name="_xlnm.Print_Area" localSheetId="6">'7契約別'!$A$1:$K$61</definedName>
    <definedName name="_xlnm.Print_Titles" localSheetId="3">'4補助計画'!$2:$12</definedName>
    <definedName name="_xlnm.Print_Titles" localSheetId="5">'6委託経費'!$1:$1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1" i="55" l="1"/>
  <c r="M35" i="55"/>
  <c r="M32" i="55"/>
  <c r="T60" i="55"/>
  <c r="P60" i="55"/>
  <c r="J60" i="55"/>
  <c r="I60" i="55"/>
  <c r="E60" i="55"/>
  <c r="D60" i="55"/>
  <c r="D46" i="55"/>
  <c r="P43" i="55"/>
  <c r="H38" i="55"/>
  <c r="H33" i="55"/>
  <c r="H36" i="55" s="1"/>
  <c r="G28" i="55" s="1"/>
  <c r="G25" i="55"/>
  <c r="M44" i="55" s="1"/>
  <c r="C36" i="49"/>
  <c r="C20" i="49"/>
  <c r="C16" i="36"/>
  <c r="B13" i="36"/>
  <c r="C12" i="34"/>
  <c r="G14" i="55"/>
  <c r="F9" i="49"/>
  <c r="F26" i="49"/>
  <c r="F27" i="49"/>
  <c r="F34" i="49"/>
  <c r="F33" i="49"/>
  <c r="F32" i="49"/>
  <c r="F31" i="49"/>
  <c r="F30" i="49"/>
  <c r="F29" i="49"/>
  <c r="F28" i="49"/>
  <c r="F18" i="49"/>
  <c r="F17" i="49"/>
  <c r="F16" i="49"/>
  <c r="F15" i="49"/>
  <c r="F14" i="49"/>
  <c r="F13" i="49"/>
  <c r="F12" i="49"/>
  <c r="F11" i="49"/>
  <c r="F10" i="49"/>
  <c r="N36" i="49"/>
  <c r="M36" i="49"/>
  <c r="L36" i="49"/>
  <c r="L39" i="49" s="1"/>
  <c r="K36" i="49"/>
  <c r="K39" i="49" s="1"/>
  <c r="J36" i="49"/>
  <c r="J39" i="49" s="1"/>
  <c r="I36" i="49"/>
  <c r="I39" i="49" s="1"/>
  <c r="G36" i="49"/>
  <c r="G39" i="49" s="1"/>
  <c r="E36" i="49"/>
  <c r="D36" i="49"/>
  <c r="N20" i="49"/>
  <c r="M20" i="49"/>
  <c r="L20" i="49"/>
  <c r="L23" i="49" s="1"/>
  <c r="K20" i="49"/>
  <c r="K23" i="49" s="1"/>
  <c r="J20" i="49"/>
  <c r="J23" i="49" s="1"/>
  <c r="I20" i="49"/>
  <c r="I23" i="49" s="1"/>
  <c r="H20" i="49"/>
  <c r="H23" i="49" s="1"/>
  <c r="G20" i="49"/>
  <c r="G23" i="49" s="1"/>
  <c r="E20" i="49"/>
  <c r="D20" i="49"/>
  <c r="C46" i="55" l="1"/>
  <c r="H41" i="55"/>
  <c r="F46" i="55" s="1"/>
  <c r="Q42" i="55" s="1"/>
  <c r="F20" i="49"/>
  <c r="F36" i="49"/>
  <c r="F23" i="49"/>
  <c r="N23" i="49" s="1"/>
  <c r="P23" i="49" s="1"/>
  <c r="H36" i="49"/>
  <c r="H39" i="49" s="1"/>
  <c r="F39" i="49" s="1"/>
  <c r="N39" i="49" s="1"/>
  <c r="P39" i="49" s="1"/>
  <c r="M46" i="55" l="1"/>
  <c r="P41" i="49"/>
  <c r="N41" i="49"/>
  <c r="S57" i="55" l="1"/>
  <c r="K57" i="55" s="1"/>
  <c r="S54" i="55"/>
  <c r="K54" i="55" s="1"/>
  <c r="O53" i="55"/>
  <c r="F53" i="55" s="1"/>
  <c r="S50" i="55"/>
  <c r="R57" i="55"/>
  <c r="R54" i="55"/>
  <c r="N53" i="55"/>
  <c r="R50" i="55"/>
  <c r="O42" i="55"/>
  <c r="S58" i="55"/>
  <c r="K58" i="55" s="1"/>
  <c r="O57" i="55"/>
  <c r="S55" i="55"/>
  <c r="K55" i="55" s="1"/>
  <c r="O54" i="55"/>
  <c r="F54" i="55" s="1"/>
  <c r="S51" i="55"/>
  <c r="K51" i="55" s="1"/>
  <c r="O50" i="55"/>
  <c r="N42" i="55"/>
  <c r="N56" i="55"/>
  <c r="H46" i="55"/>
  <c r="R58" i="55"/>
  <c r="R55" i="55"/>
  <c r="N54" i="55"/>
  <c r="R51" i="55"/>
  <c r="N50" i="55"/>
  <c r="O41" i="55"/>
  <c r="S59" i="55"/>
  <c r="K59" i="55" s="1"/>
  <c r="O58" i="55"/>
  <c r="F58" i="55" s="1"/>
  <c r="S56" i="55"/>
  <c r="K56" i="55" s="1"/>
  <c r="O55" i="55"/>
  <c r="F55" i="55" s="1"/>
  <c r="S52" i="55"/>
  <c r="K52" i="55" s="1"/>
  <c r="O51" i="55"/>
  <c r="F51" i="55" s="1"/>
  <c r="N41" i="55"/>
  <c r="N52" i="55"/>
  <c r="R59" i="55"/>
  <c r="N58" i="55"/>
  <c r="R56" i="55"/>
  <c r="N55" i="55"/>
  <c r="R52" i="55"/>
  <c r="N51" i="55"/>
  <c r="N59" i="55"/>
  <c r="R53" i="55"/>
  <c r="O59" i="55"/>
  <c r="F59" i="55" s="1"/>
  <c r="O56" i="55"/>
  <c r="F56" i="55" s="1"/>
  <c r="S53" i="55"/>
  <c r="K53" i="55" s="1"/>
  <c r="O52" i="55"/>
  <c r="F52" i="55" s="1"/>
  <c r="BI22" i="32"/>
  <c r="BI32" i="32"/>
  <c r="BI42" i="32"/>
  <c r="BI52" i="32"/>
  <c r="BI62" i="32"/>
  <c r="BI72" i="32"/>
  <c r="BI82" i="32"/>
  <c r="BI92" i="32"/>
  <c r="BI102" i="32"/>
  <c r="BI112" i="32"/>
  <c r="BI122" i="32"/>
  <c r="BI132" i="32"/>
  <c r="BI142" i="32"/>
  <c r="BI152" i="32"/>
  <c r="BI162" i="32"/>
  <c r="BI172" i="32"/>
  <c r="BI182" i="32"/>
  <c r="BI192" i="32"/>
  <c r="BI202" i="32"/>
  <c r="G30" i="32"/>
  <c r="Q31" i="32"/>
  <c r="V32" i="32"/>
  <c r="CC32" i="32"/>
  <c r="N27" i="32"/>
  <c r="AX32" i="32" s="1"/>
  <c r="N25" i="32"/>
  <c r="M205" i="32"/>
  <c r="M195" i="32"/>
  <c r="M185" i="32"/>
  <c r="M175" i="32"/>
  <c r="M165" i="32"/>
  <c r="M155" i="32"/>
  <c r="M145" i="32"/>
  <c r="M135" i="32"/>
  <c r="M125" i="32"/>
  <c r="M115" i="32"/>
  <c r="M105" i="32"/>
  <c r="M95" i="32"/>
  <c r="M85" i="32"/>
  <c r="M75" i="32"/>
  <c r="M65" i="32"/>
  <c r="M55" i="32"/>
  <c r="M45" i="32"/>
  <c r="M35" i="32"/>
  <c r="T205" i="32"/>
  <c r="T195" i="32"/>
  <c r="T185" i="32"/>
  <c r="T175" i="32"/>
  <c r="T165" i="32"/>
  <c r="T155" i="32"/>
  <c r="T145" i="32"/>
  <c r="T135" i="32"/>
  <c r="T125" i="32"/>
  <c r="T115" i="32"/>
  <c r="T105" i="32"/>
  <c r="T95" i="32"/>
  <c r="T85" i="32"/>
  <c r="T75" i="32"/>
  <c r="T65" i="32"/>
  <c r="T55" i="32"/>
  <c r="T45" i="32"/>
  <c r="T35" i="32"/>
  <c r="T25" i="32"/>
  <c r="M25" i="32"/>
  <c r="BR22" i="32"/>
  <c r="M16" i="32"/>
  <c r="BU22" i="32"/>
  <c r="J17" i="32"/>
  <c r="M17" i="32"/>
  <c r="BV22" i="32"/>
  <c r="M18" i="32"/>
  <c r="K22" i="32"/>
  <c r="AQ22" i="32" s="1"/>
  <c r="L22" i="32"/>
  <c r="AS22" i="32" s="1"/>
  <c r="BD22" i="32"/>
  <c r="Z22" i="32"/>
  <c r="AA22" i="32"/>
  <c r="AB22" i="32"/>
  <c r="AC22" i="32"/>
  <c r="AD22" i="32"/>
  <c r="AE22" i="32"/>
  <c r="AF22" i="32"/>
  <c r="AG22" i="32"/>
  <c r="AH22" i="32"/>
  <c r="AJ22" i="32"/>
  <c r="AK22" i="32"/>
  <c r="AL22" i="32"/>
  <c r="AM22" i="32"/>
  <c r="AN22" i="32"/>
  <c r="AO22" i="32"/>
  <c r="AP22" i="32"/>
  <c r="AR22" i="32"/>
  <c r="AT22" i="32"/>
  <c r="AU22" i="32"/>
  <c r="AV22" i="32"/>
  <c r="AX22" i="32"/>
  <c r="AZ22" i="32"/>
  <c r="BA22" i="32"/>
  <c r="BB22" i="32"/>
  <c r="BG22" i="32"/>
  <c r="BJ22" i="32"/>
  <c r="BL22" i="32"/>
  <c r="N23" i="32"/>
  <c r="U23" i="32"/>
  <c r="U24" i="32"/>
  <c r="U25" i="32"/>
  <c r="BT32" i="32" s="1"/>
  <c r="M26" i="32"/>
  <c r="T26" i="32"/>
  <c r="U26" i="32"/>
  <c r="M27" i="32"/>
  <c r="T27" i="32"/>
  <c r="U27" i="32"/>
  <c r="BV32" i="32" s="1"/>
  <c r="M28" i="32"/>
  <c r="T28" i="32"/>
  <c r="U28" i="32"/>
  <c r="BW32" i="32" s="1"/>
  <c r="N29" i="32"/>
  <c r="N31" i="32"/>
  <c r="K32" i="32"/>
  <c r="L32" i="32"/>
  <c r="S31" i="32"/>
  <c r="V31" i="32"/>
  <c r="CB32" i="32" s="1"/>
  <c r="Z32" i="32"/>
  <c r="AA32" i="32"/>
  <c r="AB32" i="32"/>
  <c r="AC32" i="32"/>
  <c r="AD32" i="32"/>
  <c r="AE32" i="32"/>
  <c r="AG32" i="32"/>
  <c r="AI32" i="32"/>
  <c r="AJ32" i="32"/>
  <c r="AK32" i="32"/>
  <c r="AL32" i="32"/>
  <c r="AM32" i="32"/>
  <c r="AN32" i="32"/>
  <c r="AO32" i="32"/>
  <c r="AP32" i="32"/>
  <c r="AR32" i="32"/>
  <c r="AT32" i="32"/>
  <c r="AU32" i="32"/>
  <c r="AV32" i="32"/>
  <c r="AW32" i="32"/>
  <c r="AY32" i="32"/>
  <c r="BA32" i="32"/>
  <c r="BB32" i="32"/>
  <c r="BE32" i="32"/>
  <c r="BG32" i="32"/>
  <c r="BH32" i="32"/>
  <c r="BJ32" i="32"/>
  <c r="BL32" i="32"/>
  <c r="BM32" i="32"/>
  <c r="BQ32" i="32"/>
  <c r="BU32" i="32"/>
  <c r="N33" i="32"/>
  <c r="U33" i="32" s="1"/>
  <c r="U34" i="32"/>
  <c r="N35" i="32"/>
  <c r="U35" i="32"/>
  <c r="M36" i="32"/>
  <c r="T36" i="32"/>
  <c r="U36" i="32"/>
  <c r="M37" i="32"/>
  <c r="N37" i="32"/>
  <c r="AX42" i="32"/>
  <c r="T37" i="32"/>
  <c r="M38" i="32"/>
  <c r="T38" i="32"/>
  <c r="U38" i="32"/>
  <c r="U42" i="32" s="1"/>
  <c r="BY42" i="32" s="1"/>
  <c r="N39" i="32"/>
  <c r="G40" i="32"/>
  <c r="N41" i="32"/>
  <c r="K42" i="32"/>
  <c r="O41" i="32" s="1"/>
  <c r="BD42" i="32" s="1"/>
  <c r="L42" i="32"/>
  <c r="AS42" i="32" s="1"/>
  <c r="Q41" i="32"/>
  <c r="S41" i="32"/>
  <c r="Z42" i="32"/>
  <c r="AA42" i="32"/>
  <c r="AB42" i="32"/>
  <c r="AC42" i="32"/>
  <c r="AD42" i="32"/>
  <c r="AE42" i="32"/>
  <c r="AG42" i="32"/>
  <c r="AI42" i="32"/>
  <c r="AJ42" i="32"/>
  <c r="AK42" i="32"/>
  <c r="AL42" i="32"/>
  <c r="AM42" i="32"/>
  <c r="AN42" i="32"/>
  <c r="AO42" i="32"/>
  <c r="AP42" i="32"/>
  <c r="AR42" i="32"/>
  <c r="AT42" i="32"/>
  <c r="AU42" i="32"/>
  <c r="AW42" i="32"/>
  <c r="AY42" i="32"/>
  <c r="BA42" i="32"/>
  <c r="BB42" i="32"/>
  <c r="BE42" i="32"/>
  <c r="BG42" i="32"/>
  <c r="BJ42" i="32"/>
  <c r="BL42" i="32"/>
  <c r="BM42" i="32"/>
  <c r="BQ42" i="32"/>
  <c r="BS42" i="32"/>
  <c r="BW42" i="32"/>
  <c r="N43" i="32"/>
  <c r="U44" i="32"/>
  <c r="N45" i="32"/>
  <c r="AV52" i="32" s="1"/>
  <c r="U45" i="32"/>
  <c r="BT52" i="32"/>
  <c r="M46" i="32"/>
  <c r="T46" i="32"/>
  <c r="U46" i="32"/>
  <c r="BU52" i="32"/>
  <c r="J47" i="32"/>
  <c r="M47" i="32"/>
  <c r="N47" i="32"/>
  <c r="U47" i="32" s="1"/>
  <c r="BV52" i="32" s="1"/>
  <c r="AX52" i="32"/>
  <c r="AX212" i="32" s="1"/>
  <c r="N207" i="32" s="1"/>
  <c r="T47" i="32"/>
  <c r="M48" i="32"/>
  <c r="T48" i="32"/>
  <c r="U48" i="32"/>
  <c r="BW52" i="32"/>
  <c r="N49" i="32"/>
  <c r="G50" i="32"/>
  <c r="N51" i="32"/>
  <c r="K52" i="32"/>
  <c r="L52" i="32"/>
  <c r="AS52" i="32" s="1"/>
  <c r="Q51" i="32"/>
  <c r="S51" i="32"/>
  <c r="V52" i="32"/>
  <c r="CC52" i="32" s="1"/>
  <c r="Z52" i="32"/>
  <c r="AA52" i="32"/>
  <c r="AB52" i="32"/>
  <c r="AC52" i="32"/>
  <c r="AD52" i="32"/>
  <c r="AE52" i="32"/>
  <c r="AG52" i="32"/>
  <c r="AI52" i="32"/>
  <c r="AJ52" i="32"/>
  <c r="AK52" i="32"/>
  <c r="AL52" i="32"/>
  <c r="AM52" i="32"/>
  <c r="AN52" i="32"/>
  <c r="AO52" i="32"/>
  <c r="AP52" i="32"/>
  <c r="AR52" i="32"/>
  <c r="AU52" i="32"/>
  <c r="AW52" i="32"/>
  <c r="AY52" i="32"/>
  <c r="BA52" i="32"/>
  <c r="BB52" i="32"/>
  <c r="BE52" i="32"/>
  <c r="BG52" i="32"/>
  <c r="BJ52" i="32"/>
  <c r="BL52" i="32"/>
  <c r="BM52" i="32"/>
  <c r="BQ52" i="32"/>
  <c r="N53" i="32"/>
  <c r="U53" i="32"/>
  <c r="N54" i="32"/>
  <c r="U54" i="32"/>
  <c r="BS62" i="32" s="1"/>
  <c r="N55" i="32"/>
  <c r="U55" i="32"/>
  <c r="BT62" i="32"/>
  <c r="M56" i="32"/>
  <c r="N56" i="32"/>
  <c r="U56" i="32" s="1"/>
  <c r="T56" i="32"/>
  <c r="J57" i="32"/>
  <c r="M57" i="32"/>
  <c r="N57" i="32"/>
  <c r="AX62" i="32" s="1"/>
  <c r="U57" i="32"/>
  <c r="BV62" i="32" s="1"/>
  <c r="T57" i="32"/>
  <c r="M58" i="32"/>
  <c r="N58" i="32"/>
  <c r="AY62" i="32" s="1"/>
  <c r="T58" i="32"/>
  <c r="U58" i="32"/>
  <c r="N59" i="32"/>
  <c r="G60" i="32"/>
  <c r="N60" i="32" s="1"/>
  <c r="N61" i="32"/>
  <c r="K62" i="32"/>
  <c r="N62" i="32"/>
  <c r="Z62" i="32"/>
  <c r="AA62" i="32"/>
  <c r="AB62" i="32"/>
  <c r="AC62" i="32"/>
  <c r="AD62" i="32"/>
  <c r="AE62" i="32"/>
  <c r="AG62" i="32"/>
  <c r="AI62" i="32"/>
  <c r="AJ62" i="32"/>
  <c r="AK62" i="32"/>
  <c r="AL62" i="32"/>
  <c r="AM62" i="32"/>
  <c r="AN62" i="32"/>
  <c r="AO62" i="32"/>
  <c r="AP62" i="32"/>
  <c r="AR62" i="32"/>
  <c r="AT62" i="32"/>
  <c r="AV62" i="32"/>
  <c r="AW62" i="32"/>
  <c r="BB62" i="32"/>
  <c r="BG62" i="32"/>
  <c r="BJ62" i="32"/>
  <c r="BL62" i="32"/>
  <c r="BW62" i="32"/>
  <c r="N63" i="32"/>
  <c r="U63" i="32" s="1"/>
  <c r="BR72" i="32" s="1"/>
  <c r="N64" i="32"/>
  <c r="U64" i="32"/>
  <c r="BS72" i="32" s="1"/>
  <c r="N65" i="32"/>
  <c r="U65" i="32"/>
  <c r="BT72" i="32"/>
  <c r="M66" i="32"/>
  <c r="N66" i="32"/>
  <c r="U66" i="32" s="1"/>
  <c r="T66" i="32"/>
  <c r="J67" i="32"/>
  <c r="M67" i="32"/>
  <c r="N67" i="32"/>
  <c r="AX72" i="32" s="1"/>
  <c r="T67" i="32"/>
  <c r="M68" i="32"/>
  <c r="N68" i="32"/>
  <c r="AY72" i="32" s="1"/>
  <c r="T68" i="32"/>
  <c r="U68" i="32"/>
  <c r="N69" i="32"/>
  <c r="G70" i="32"/>
  <c r="N71" i="32"/>
  <c r="K72" i="32"/>
  <c r="L72" i="32"/>
  <c r="G72" i="32"/>
  <c r="N72" i="32"/>
  <c r="Z72" i="32"/>
  <c r="AA72" i="32"/>
  <c r="AB72" i="32"/>
  <c r="AC72" i="32"/>
  <c r="AD72" i="32"/>
  <c r="AE72" i="32"/>
  <c r="AJ72" i="32"/>
  <c r="AK72" i="32"/>
  <c r="AL72" i="32"/>
  <c r="AM72" i="32"/>
  <c r="AN72" i="32"/>
  <c r="AO72" i="32"/>
  <c r="AP72" i="32"/>
  <c r="AQ72" i="32"/>
  <c r="AR72" i="32"/>
  <c r="AT72" i="32"/>
  <c r="AU72" i="32"/>
  <c r="AV72" i="32"/>
  <c r="BB72" i="32"/>
  <c r="BG72" i="32"/>
  <c r="BJ72" i="32"/>
  <c r="BL72" i="32"/>
  <c r="BW72" i="32"/>
  <c r="N73" i="32"/>
  <c r="AT82" i="32"/>
  <c r="N74" i="32"/>
  <c r="U74" i="32" s="1"/>
  <c r="BS82" i="32" s="1"/>
  <c r="N75" i="32"/>
  <c r="U75" i="32"/>
  <c r="BT82" i="32" s="1"/>
  <c r="M76" i="32"/>
  <c r="N76" i="32"/>
  <c r="AW82" i="32"/>
  <c r="T76" i="32"/>
  <c r="J77" i="32"/>
  <c r="M77" i="32"/>
  <c r="N77" i="32"/>
  <c r="T77" i="32"/>
  <c r="U77" i="32"/>
  <c r="BV82" i="32"/>
  <c r="M78" i="32"/>
  <c r="N78" i="32"/>
  <c r="AY82" i="32" s="1"/>
  <c r="T78" i="32"/>
  <c r="N79" i="32"/>
  <c r="G80" i="32"/>
  <c r="N81" i="32"/>
  <c r="K82" i="32"/>
  <c r="L82" i="32"/>
  <c r="G82" i="32"/>
  <c r="N82" i="32" s="1"/>
  <c r="Z82" i="32"/>
  <c r="AA82" i="32"/>
  <c r="AB82" i="32"/>
  <c r="AC82" i="32"/>
  <c r="AD82" i="32"/>
  <c r="AE82" i="32"/>
  <c r="AF82" i="32"/>
  <c r="AG82" i="32"/>
  <c r="AJ82" i="32"/>
  <c r="AK82" i="32"/>
  <c r="AL82" i="32"/>
  <c r="AM82" i="32"/>
  <c r="AN82" i="32"/>
  <c r="AO82" i="32"/>
  <c r="AP82" i="32"/>
  <c r="AR82" i="32"/>
  <c r="AV82" i="32"/>
  <c r="AX82" i="32"/>
  <c r="BB82" i="32"/>
  <c r="BG82" i="32"/>
  <c r="BJ82" i="32"/>
  <c r="BL82" i="32"/>
  <c r="N83" i="32"/>
  <c r="AT92" i="32" s="1"/>
  <c r="U83" i="32"/>
  <c r="BR92" i="32"/>
  <c r="N84" i="32"/>
  <c r="N85" i="32"/>
  <c r="U85" i="32" s="1"/>
  <c r="M86" i="32"/>
  <c r="N86" i="32"/>
  <c r="T86" i="32"/>
  <c r="U86" i="32"/>
  <c r="J87" i="32"/>
  <c r="M87" i="32"/>
  <c r="N87" i="32"/>
  <c r="U87" i="32" s="1"/>
  <c r="BV92" i="32" s="1"/>
  <c r="T87" i="32"/>
  <c r="M88" i="32"/>
  <c r="N88" i="32"/>
  <c r="U88" i="32" s="1"/>
  <c r="T88" i="32"/>
  <c r="N89" i="32"/>
  <c r="G90" i="32"/>
  <c r="AF92" i="32" s="1"/>
  <c r="H90" i="32"/>
  <c r="AH92" i="32" s="1"/>
  <c r="N91" i="32"/>
  <c r="K92" i="32"/>
  <c r="G92" i="32"/>
  <c r="N92" i="32" s="1"/>
  <c r="Z92" i="32"/>
  <c r="AA92" i="32"/>
  <c r="AB92" i="32"/>
  <c r="AC92" i="32"/>
  <c r="AD92" i="32"/>
  <c r="AE92" i="32"/>
  <c r="AJ92" i="32"/>
  <c r="AK92" i="32"/>
  <c r="AL92" i="32"/>
  <c r="AM92" i="32"/>
  <c r="AN92" i="32"/>
  <c r="AO92" i="32"/>
  <c r="AP92" i="32"/>
  <c r="AR92" i="32"/>
  <c r="AV92" i="32"/>
  <c r="AW92" i="32"/>
  <c r="AX92" i="32"/>
  <c r="AY92" i="32"/>
  <c r="BB92" i="32"/>
  <c r="BG92" i="32"/>
  <c r="BJ92" i="32"/>
  <c r="BL92" i="32"/>
  <c r="N93" i="32"/>
  <c r="U93" i="32" s="1"/>
  <c r="BR102" i="32" s="1"/>
  <c r="N94" i="32"/>
  <c r="N95" i="32"/>
  <c r="AV102" i="32" s="1"/>
  <c r="M96" i="32"/>
  <c r="N96" i="32"/>
  <c r="U96" i="32" s="1"/>
  <c r="BU102" i="32" s="1"/>
  <c r="T96" i="32"/>
  <c r="J97" i="32"/>
  <c r="M97" i="32"/>
  <c r="N97" i="32"/>
  <c r="U97" i="32" s="1"/>
  <c r="BV102" i="32" s="1"/>
  <c r="T97" i="32"/>
  <c r="M98" i="32"/>
  <c r="N98" i="32"/>
  <c r="AY102" i="32"/>
  <c r="T98" i="32"/>
  <c r="U98" i="32"/>
  <c r="BW102" i="32" s="1"/>
  <c r="N99" i="32"/>
  <c r="G100" i="32"/>
  <c r="N100" i="32" s="1"/>
  <c r="N101" i="32"/>
  <c r="K102" i="32"/>
  <c r="G102" i="32"/>
  <c r="Z102" i="32"/>
  <c r="AA102" i="32"/>
  <c r="AB102" i="32"/>
  <c r="AC102" i="32"/>
  <c r="AD102" i="32"/>
  <c r="AE102" i="32"/>
  <c r="AF102" i="32"/>
  <c r="AJ102" i="32"/>
  <c r="AK102" i="32"/>
  <c r="AL102" i="32"/>
  <c r="AM102" i="32"/>
  <c r="AN102" i="32"/>
  <c r="AO102" i="32"/>
  <c r="AP102" i="32"/>
  <c r="AR102" i="32"/>
  <c r="AT102" i="32"/>
  <c r="AW102" i="32"/>
  <c r="BB102" i="32"/>
  <c r="BG102" i="32"/>
  <c r="BJ102" i="32"/>
  <c r="BL102" i="32"/>
  <c r="N103" i="32"/>
  <c r="AT112" i="32" s="1"/>
  <c r="U103" i="32"/>
  <c r="N104" i="32"/>
  <c r="U104" i="32" s="1"/>
  <c r="BS112" i="32" s="1"/>
  <c r="N105" i="32"/>
  <c r="U105" i="32" s="1"/>
  <c r="M106" i="32"/>
  <c r="N106" i="32"/>
  <c r="T106" i="32"/>
  <c r="U106" i="32"/>
  <c r="J107" i="32"/>
  <c r="M107" i="32"/>
  <c r="N107" i="32"/>
  <c r="U107" i="32" s="1"/>
  <c r="BV112" i="32" s="1"/>
  <c r="T107" i="32"/>
  <c r="M108" i="32"/>
  <c r="N108" i="32"/>
  <c r="T108" i="32"/>
  <c r="U108" i="32"/>
  <c r="BW112" i="32"/>
  <c r="N109" i="32"/>
  <c r="G110" i="32"/>
  <c r="N110" i="32" s="1"/>
  <c r="H110" i="32"/>
  <c r="AH112" i="32" s="1"/>
  <c r="N111" i="32"/>
  <c r="K112" i="32"/>
  <c r="AQ112" i="32"/>
  <c r="G112" i="32"/>
  <c r="N112" i="32" s="1"/>
  <c r="BA112" i="32" s="1"/>
  <c r="Z112" i="32"/>
  <c r="AA112" i="32"/>
  <c r="AB112" i="32"/>
  <c r="AC112" i="32"/>
  <c r="AD112" i="32"/>
  <c r="AE112" i="32"/>
  <c r="AF112" i="32"/>
  <c r="AJ112" i="32"/>
  <c r="AK112" i="32"/>
  <c r="AL112" i="32"/>
  <c r="AM112" i="32"/>
  <c r="AN112" i="32"/>
  <c r="AO112" i="32"/>
  <c r="AP112" i="32"/>
  <c r="AR112" i="32"/>
  <c r="AV112" i="32"/>
  <c r="AW112" i="32"/>
  <c r="AX112" i="32"/>
  <c r="AY112" i="32"/>
  <c r="BB112" i="32"/>
  <c r="BG112" i="32"/>
  <c r="BJ112" i="32"/>
  <c r="BL112" i="32"/>
  <c r="N113" i="32"/>
  <c r="N114" i="32"/>
  <c r="N115" i="32"/>
  <c r="AV122" i="32" s="1"/>
  <c r="U115" i="32"/>
  <c r="BT122" i="32" s="1"/>
  <c r="M116" i="32"/>
  <c r="N116" i="32"/>
  <c r="T116" i="32"/>
  <c r="U116" i="32"/>
  <c r="BU122" i="32"/>
  <c r="J117" i="32"/>
  <c r="M117" i="32"/>
  <c r="N117" i="32"/>
  <c r="U117" i="32" s="1"/>
  <c r="BV122" i="32" s="1"/>
  <c r="T117" i="32"/>
  <c r="M118" i="32"/>
  <c r="N118" i="32"/>
  <c r="U118" i="32"/>
  <c r="BW122" i="32"/>
  <c r="T118" i="32"/>
  <c r="N119" i="32"/>
  <c r="G120" i="32"/>
  <c r="N120" i="32"/>
  <c r="O120" i="32" s="1"/>
  <c r="H120" i="32"/>
  <c r="AH122" i="32"/>
  <c r="N121" i="32"/>
  <c r="K122" i="32"/>
  <c r="G122" i="32"/>
  <c r="N122" i="32"/>
  <c r="H122" i="32"/>
  <c r="Z122" i="32"/>
  <c r="AA122" i="32"/>
  <c r="AB122" i="32"/>
  <c r="AB212" i="32" s="1"/>
  <c r="G205" i="32" s="1"/>
  <c r="AC122" i="32"/>
  <c r="AD122" i="32"/>
  <c r="AE122" i="32"/>
  <c r="AG122" i="32"/>
  <c r="AJ122" i="32"/>
  <c r="AK122" i="32"/>
  <c r="AL122" i="32"/>
  <c r="AM122" i="32"/>
  <c r="AM212" i="32" s="1"/>
  <c r="K206" i="32" s="1"/>
  <c r="AN122" i="32"/>
  <c r="AO122" i="32"/>
  <c r="AP122" i="32"/>
  <c r="AR122" i="32"/>
  <c r="AW122" i="32"/>
  <c r="AX122" i="32"/>
  <c r="BB122" i="32"/>
  <c r="BG122" i="32"/>
  <c r="BJ122" i="32"/>
  <c r="BL122" i="32"/>
  <c r="N123" i="32"/>
  <c r="AT132" i="32" s="1"/>
  <c r="U123" i="32"/>
  <c r="N124" i="32"/>
  <c r="N125" i="32"/>
  <c r="U125" i="32"/>
  <c r="BT132" i="32" s="1"/>
  <c r="M126" i="32"/>
  <c r="N126" i="32"/>
  <c r="U126" i="32"/>
  <c r="T126" i="32"/>
  <c r="J127" i="32"/>
  <c r="M127" i="32"/>
  <c r="N127" i="32"/>
  <c r="T127" i="32"/>
  <c r="U127" i="32"/>
  <c r="M128" i="32"/>
  <c r="N128" i="32"/>
  <c r="T128" i="32"/>
  <c r="U128" i="32"/>
  <c r="N129" i="32"/>
  <c r="G130" i="32"/>
  <c r="AF132" i="32" s="1"/>
  <c r="N130" i="32"/>
  <c r="O130" i="32"/>
  <c r="Q129" i="32" s="1"/>
  <c r="H130" i="32"/>
  <c r="N131" i="32"/>
  <c r="K132" i="32"/>
  <c r="L132" i="32" s="1"/>
  <c r="G132" i="32"/>
  <c r="Z132" i="32"/>
  <c r="AA132" i="32"/>
  <c r="AB132" i="32"/>
  <c r="AC132" i="32"/>
  <c r="AD132" i="32"/>
  <c r="AE132" i="32"/>
  <c r="AJ132" i="32"/>
  <c r="AK132" i="32"/>
  <c r="AL132" i="32"/>
  <c r="AM132" i="32"/>
  <c r="AN132" i="32"/>
  <c r="AO132" i="32"/>
  <c r="AP132" i="32"/>
  <c r="AR132" i="32"/>
  <c r="AV132" i="32"/>
  <c r="AW132" i="32"/>
  <c r="AX132" i="32"/>
  <c r="AY132" i="32"/>
  <c r="BB132" i="32"/>
  <c r="BG132" i="32"/>
  <c r="BJ132" i="32"/>
  <c r="BL132" i="32"/>
  <c r="BV132" i="32"/>
  <c r="N133" i="32"/>
  <c r="U133" i="32" s="1"/>
  <c r="BR142" i="32" s="1"/>
  <c r="N134" i="32"/>
  <c r="U134" i="32" s="1"/>
  <c r="BS142" i="32" s="1"/>
  <c r="N135" i="32"/>
  <c r="AV142" i="32" s="1"/>
  <c r="M136" i="32"/>
  <c r="N136" i="32"/>
  <c r="T136" i="32"/>
  <c r="J137" i="32"/>
  <c r="M137" i="32"/>
  <c r="N137" i="32"/>
  <c r="AX142" i="32" s="1"/>
  <c r="T137" i="32"/>
  <c r="U137" i="32"/>
  <c r="BV142" i="32" s="1"/>
  <c r="M138" i="32"/>
  <c r="N138" i="32"/>
  <c r="T138" i="32"/>
  <c r="U138" i="32"/>
  <c r="BW142" i="32" s="1"/>
  <c r="N139" i="32"/>
  <c r="G140" i="32"/>
  <c r="AF142" i="32" s="1"/>
  <c r="N140" i="32"/>
  <c r="H140" i="32"/>
  <c r="AH142" i="32" s="1"/>
  <c r="N141" i="32"/>
  <c r="K142" i="32"/>
  <c r="L142" i="32" s="1"/>
  <c r="G142" i="32"/>
  <c r="AG142" i="32" s="1"/>
  <c r="Z142" i="32"/>
  <c r="AA142" i="32"/>
  <c r="AB142" i="32"/>
  <c r="AC142" i="32"/>
  <c r="AD142" i="32"/>
  <c r="AE142" i="32"/>
  <c r="AJ142" i="32"/>
  <c r="AK142" i="32"/>
  <c r="AL142" i="32"/>
  <c r="AM142" i="32"/>
  <c r="AN142" i="32"/>
  <c r="AO142" i="32"/>
  <c r="AP142" i="32"/>
  <c r="AR142" i="32"/>
  <c r="AT142" i="32"/>
  <c r="AT212" i="32" s="1"/>
  <c r="N203" i="32" s="1"/>
  <c r="AU142" i="32"/>
  <c r="AY142" i="32"/>
  <c r="BB142" i="32"/>
  <c r="BG142" i="32"/>
  <c r="BJ142" i="32"/>
  <c r="BL142" i="32"/>
  <c r="N143" i="32"/>
  <c r="AT152" i="32" s="1"/>
  <c r="N144" i="32"/>
  <c r="AU152" i="32" s="1"/>
  <c r="N145" i="32"/>
  <c r="M146" i="32"/>
  <c r="N146" i="32"/>
  <c r="U146" i="32" s="1"/>
  <c r="BU152" i="32" s="1"/>
  <c r="T146" i="32"/>
  <c r="J147" i="32"/>
  <c r="M147" i="32"/>
  <c r="N147" i="32"/>
  <c r="U147" i="32" s="1"/>
  <c r="BV152" i="32" s="1"/>
  <c r="T147" i="32"/>
  <c r="M148" i="32"/>
  <c r="N148" i="32"/>
  <c r="U148" i="32"/>
  <c r="T148" i="32"/>
  <c r="N149" i="32"/>
  <c r="G150" i="32"/>
  <c r="N150" i="32" s="1"/>
  <c r="N151" i="32"/>
  <c r="K152" i="32"/>
  <c r="L152" i="32"/>
  <c r="G152" i="32"/>
  <c r="H152" i="32"/>
  <c r="AI152" i="32" s="1"/>
  <c r="Z152" i="32"/>
  <c r="AA152" i="32"/>
  <c r="AB152" i="32"/>
  <c r="AC152" i="32"/>
  <c r="AD152" i="32"/>
  <c r="AD212" i="32" s="1"/>
  <c r="G207" i="32" s="1"/>
  <c r="AE152" i="32"/>
  <c r="AF152" i="32"/>
  <c r="AJ152" i="32"/>
  <c r="AK152" i="32"/>
  <c r="AL152" i="32"/>
  <c r="AM152" i="32"/>
  <c r="AN152" i="32"/>
  <c r="AN212" i="32" s="1"/>
  <c r="K207" i="32" s="1"/>
  <c r="AO152" i="32"/>
  <c r="AP152" i="32"/>
  <c r="AR152" i="32"/>
  <c r="AX152" i="32"/>
  <c r="BB152" i="32"/>
  <c r="BG152" i="32"/>
  <c r="BJ152" i="32"/>
  <c r="BL152" i="32"/>
  <c r="N153" i="32"/>
  <c r="U153" i="32" s="1"/>
  <c r="BR162" i="32" s="1"/>
  <c r="N154" i="32"/>
  <c r="U154" i="32"/>
  <c r="BS162" i="32"/>
  <c r="N155" i="32"/>
  <c r="U155" i="32"/>
  <c r="BT162" i="32" s="1"/>
  <c r="M156" i="32"/>
  <c r="N156" i="32"/>
  <c r="U156" i="32"/>
  <c r="BU162" i="32"/>
  <c r="T156" i="32"/>
  <c r="J157" i="32"/>
  <c r="M157" i="32"/>
  <c r="N157" i="32"/>
  <c r="T157" i="32"/>
  <c r="U157" i="32"/>
  <c r="BV162" i="32"/>
  <c r="M158" i="32"/>
  <c r="N158" i="32"/>
  <c r="T158" i="32"/>
  <c r="N159" i="32"/>
  <c r="G160" i="32"/>
  <c r="H160" i="32" s="1"/>
  <c r="AH162" i="32" s="1"/>
  <c r="N161" i="32"/>
  <c r="K162" i="32"/>
  <c r="L162" i="32" s="1"/>
  <c r="AS162" i="32" s="1"/>
  <c r="G162" i="32"/>
  <c r="Z162" i="32"/>
  <c r="AA162" i="32"/>
  <c r="AB162" i="32"/>
  <c r="AC162" i="32"/>
  <c r="AD162" i="32"/>
  <c r="AE162" i="32"/>
  <c r="AF162" i="32"/>
  <c r="AJ162" i="32"/>
  <c r="AK162" i="32"/>
  <c r="AL162" i="32"/>
  <c r="AM162" i="32"/>
  <c r="AN162" i="32"/>
  <c r="AO162" i="32"/>
  <c r="AP162" i="32"/>
  <c r="AR162" i="32"/>
  <c r="AT162" i="32"/>
  <c r="AU162" i="32"/>
  <c r="AV162" i="32"/>
  <c r="AX162" i="32"/>
  <c r="BB162" i="32"/>
  <c r="BG162" i="32"/>
  <c r="BJ162" i="32"/>
  <c r="BL162" i="32"/>
  <c r="N163" i="32"/>
  <c r="U163" i="32"/>
  <c r="N164" i="32"/>
  <c r="U164" i="32"/>
  <c r="BS172" i="32" s="1"/>
  <c r="N165" i="32"/>
  <c r="AV172" i="32" s="1"/>
  <c r="U165" i="32"/>
  <c r="M166" i="32"/>
  <c r="N166" i="32"/>
  <c r="U166" i="32" s="1"/>
  <c r="T166" i="32"/>
  <c r="J167" i="32"/>
  <c r="M167" i="32"/>
  <c r="N167" i="32"/>
  <c r="AX172" i="32" s="1"/>
  <c r="U167" i="32"/>
  <c r="BV172" i="32" s="1"/>
  <c r="T167" i="32"/>
  <c r="M168" i="32"/>
  <c r="N168" i="32"/>
  <c r="U168" i="32"/>
  <c r="T168" i="32"/>
  <c r="N169" i="32"/>
  <c r="G170" i="32"/>
  <c r="N171" i="32"/>
  <c r="K172" i="32"/>
  <c r="O171" i="32" s="1"/>
  <c r="BD172" i="32" s="1"/>
  <c r="L172" i="32"/>
  <c r="G172" i="32"/>
  <c r="N172" i="32"/>
  <c r="O172" i="32"/>
  <c r="H172" i="32"/>
  <c r="AI172" i="32" s="1"/>
  <c r="Z172" i="32"/>
  <c r="AA172" i="32"/>
  <c r="AB172" i="32"/>
  <c r="AC172" i="32"/>
  <c r="AD172" i="32"/>
  <c r="AE172" i="32"/>
  <c r="AG172" i="32"/>
  <c r="AJ172" i="32"/>
  <c r="AK172" i="32"/>
  <c r="AL172" i="32"/>
  <c r="AM172" i="32"/>
  <c r="AN172" i="32"/>
  <c r="AO172" i="32"/>
  <c r="AP172" i="32"/>
  <c r="AR172" i="32"/>
  <c r="AT172" i="32"/>
  <c r="AU172" i="32"/>
  <c r="AW172" i="32"/>
  <c r="AY172" i="32"/>
  <c r="BB172" i="32"/>
  <c r="BG172" i="32"/>
  <c r="BJ172" i="32"/>
  <c r="BL172" i="32"/>
  <c r="BW172" i="32"/>
  <c r="N173" i="32"/>
  <c r="U173" i="32"/>
  <c r="N174" i="32"/>
  <c r="AU182" i="32" s="1"/>
  <c r="N175" i="32"/>
  <c r="U175" i="32"/>
  <c r="BT182" i="32" s="1"/>
  <c r="M176" i="32"/>
  <c r="N176" i="32"/>
  <c r="T176" i="32"/>
  <c r="J177" i="32"/>
  <c r="M177" i="32"/>
  <c r="N177" i="32"/>
  <c r="U177" i="32"/>
  <c r="BV182" i="32" s="1"/>
  <c r="T177" i="32"/>
  <c r="M178" i="32"/>
  <c r="N178" i="32"/>
  <c r="AY182" i="32" s="1"/>
  <c r="U178" i="32"/>
  <c r="BW182" i="32" s="1"/>
  <c r="T178" i="32"/>
  <c r="N179" i="32"/>
  <c r="G180" i="32"/>
  <c r="N180" i="32" s="1"/>
  <c r="H180" i="32"/>
  <c r="AH182" i="32" s="1"/>
  <c r="N181" i="32"/>
  <c r="K182" i="32"/>
  <c r="L182" i="32" s="1"/>
  <c r="AS182" i="32" s="1"/>
  <c r="G182" i="32"/>
  <c r="AG182" i="32"/>
  <c r="N182" i="32"/>
  <c r="H182" i="32"/>
  <c r="Z182" i="32"/>
  <c r="AA182" i="32"/>
  <c r="AB182" i="32"/>
  <c r="AC182" i="32"/>
  <c r="AD182" i="32"/>
  <c r="AE182" i="32"/>
  <c r="AI182" i="32"/>
  <c r="AJ182" i="32"/>
  <c r="AK182" i="32"/>
  <c r="AL182" i="32"/>
  <c r="AM182" i="32"/>
  <c r="AN182" i="32"/>
  <c r="AO182" i="32"/>
  <c r="AP182" i="32"/>
  <c r="AR182" i="32"/>
  <c r="AT182" i="32"/>
  <c r="AV182" i="32"/>
  <c r="AX182" i="32"/>
  <c r="BB182" i="32"/>
  <c r="BG182" i="32"/>
  <c r="BJ182" i="32"/>
  <c r="BJ212" i="32" s="1"/>
  <c r="R209" i="32" s="1"/>
  <c r="BL182" i="32"/>
  <c r="N183" i="32"/>
  <c r="U183" i="32" s="1"/>
  <c r="BR192" i="32" s="1"/>
  <c r="N184" i="32"/>
  <c r="U184" i="32"/>
  <c r="BS192" i="32"/>
  <c r="N185" i="32"/>
  <c r="U185" i="32"/>
  <c r="BT192" i="32" s="1"/>
  <c r="M186" i="32"/>
  <c r="N186" i="32"/>
  <c r="T186" i="32"/>
  <c r="U186" i="32"/>
  <c r="BU192" i="32" s="1"/>
  <c r="J187" i="32"/>
  <c r="M187" i="32"/>
  <c r="N187" i="32"/>
  <c r="AX192" i="32" s="1"/>
  <c r="T187" i="32"/>
  <c r="U187" i="32"/>
  <c r="BV192" i="32" s="1"/>
  <c r="M188" i="32"/>
  <c r="N188" i="32"/>
  <c r="AY192" i="32" s="1"/>
  <c r="U188" i="32"/>
  <c r="T188" i="32"/>
  <c r="N189" i="32"/>
  <c r="G190" i="32"/>
  <c r="N190" i="32"/>
  <c r="AZ192" i="32" s="1"/>
  <c r="H190" i="32"/>
  <c r="N191" i="32"/>
  <c r="K192" i="32"/>
  <c r="G192" i="32"/>
  <c r="N192" i="32" s="1"/>
  <c r="H192" i="32"/>
  <c r="AI192" i="32" s="1"/>
  <c r="Z192" i="32"/>
  <c r="AA192" i="32"/>
  <c r="AB192" i="32"/>
  <c r="AC192" i="32"/>
  <c r="AD192" i="32"/>
  <c r="AE192" i="32"/>
  <c r="AF192" i="32"/>
  <c r="AH192" i="32"/>
  <c r="AJ192" i="32"/>
  <c r="AK192" i="32"/>
  <c r="AL192" i="32"/>
  <c r="AM192" i="32"/>
  <c r="AN192" i="32"/>
  <c r="AO192" i="32"/>
  <c r="AP192" i="32"/>
  <c r="AR192" i="32"/>
  <c r="AT192" i="32"/>
  <c r="AU192" i="32"/>
  <c r="AV192" i="32"/>
  <c r="AW192" i="32"/>
  <c r="BB192" i="32"/>
  <c r="BG192" i="32"/>
  <c r="BJ192" i="32"/>
  <c r="BL192" i="32"/>
  <c r="N193" i="32"/>
  <c r="N194" i="32"/>
  <c r="U194" i="32"/>
  <c r="N195" i="32"/>
  <c r="U195" i="32"/>
  <c r="BT202" i="32"/>
  <c r="M196" i="32"/>
  <c r="N196" i="32"/>
  <c r="T196" i="32"/>
  <c r="U196" i="32"/>
  <c r="J197" i="32"/>
  <c r="M197" i="32"/>
  <c r="N197" i="32"/>
  <c r="AX202" i="32" s="1"/>
  <c r="T197" i="32"/>
  <c r="U197" i="32"/>
  <c r="BV202" i="32" s="1"/>
  <c r="M198" i="32"/>
  <c r="N198" i="32"/>
  <c r="U198" i="32" s="1"/>
  <c r="T198" i="32"/>
  <c r="N199" i="32"/>
  <c r="G200" i="32"/>
  <c r="N201" i="32"/>
  <c r="K202" i="32"/>
  <c r="L202" i="32"/>
  <c r="O201" i="32" s="1"/>
  <c r="BD202" i="32" s="1"/>
  <c r="G202" i="32"/>
  <c r="Z202" i="32"/>
  <c r="AA202" i="32"/>
  <c r="AB202" i="32"/>
  <c r="AC202" i="32"/>
  <c r="AD202" i="32"/>
  <c r="AE202" i="32"/>
  <c r="AJ202" i="32"/>
  <c r="AK202" i="32"/>
  <c r="AL202" i="32"/>
  <c r="AM202" i="32"/>
  <c r="AN202" i="32"/>
  <c r="AO202" i="32"/>
  <c r="AP202" i="32"/>
  <c r="AQ202" i="32"/>
  <c r="AR202" i="32"/>
  <c r="AU202" i="32"/>
  <c r="AV202" i="32"/>
  <c r="AW202" i="32"/>
  <c r="AY202" i="32"/>
  <c r="BB202" i="32"/>
  <c r="BG202" i="32"/>
  <c r="BJ202" i="32"/>
  <c r="BL202" i="32"/>
  <c r="BS202" i="32"/>
  <c r="BU202" i="32"/>
  <c r="U190" i="32"/>
  <c r="BX192" i="32"/>
  <c r="AS172" i="32"/>
  <c r="BR172" i="32"/>
  <c r="AZ132" i="32"/>
  <c r="L122" i="32"/>
  <c r="AS122" i="32"/>
  <c r="AQ122" i="32"/>
  <c r="U94" i="32"/>
  <c r="BS102" i="32" s="1"/>
  <c r="AU102" i="32"/>
  <c r="BA172" i="32"/>
  <c r="AQ172" i="32"/>
  <c r="AQ152" i="32"/>
  <c r="AQ132" i="32"/>
  <c r="O121" i="32"/>
  <c r="BD122" i="32"/>
  <c r="U114" i="32"/>
  <c r="AU122" i="32"/>
  <c r="AG112" i="32"/>
  <c r="H112" i="32"/>
  <c r="AI112" i="32" s="1"/>
  <c r="AZ112" i="32"/>
  <c r="L102" i="32"/>
  <c r="O101" i="32" s="1"/>
  <c r="BD102" i="32" s="1"/>
  <c r="AQ102" i="32"/>
  <c r="H100" i="32"/>
  <c r="BW22" i="32"/>
  <c r="AU82" i="32"/>
  <c r="AQ82" i="32"/>
  <c r="AU62" i="32"/>
  <c r="BS52" i="32"/>
  <c r="BH52" i="32"/>
  <c r="BU42" i="32"/>
  <c r="BH42" i="32"/>
  <c r="AV42" i="32"/>
  <c r="BP32" i="32"/>
  <c r="AS32" i="32"/>
  <c r="AY22" i="32"/>
  <c r="AW22" i="32"/>
  <c r="AI22" i="32"/>
  <c r="AH102" i="32"/>
  <c r="BC132" i="32"/>
  <c r="BR32" i="32"/>
  <c r="BT42" i="32"/>
  <c r="U37" i="32"/>
  <c r="BV42" i="32" s="1"/>
  <c r="BX22" i="32"/>
  <c r="BT22" i="32"/>
  <c r="BC22" i="32"/>
  <c r="BS22" i="32"/>
  <c r="BY22" i="32"/>
  <c r="CC22" i="32"/>
  <c r="BE22" i="32"/>
  <c r="BO22" i="32"/>
  <c r="BK22" i="32"/>
  <c r="BF22" i="32"/>
  <c r="CA22" i="32"/>
  <c r="BH22" i="32"/>
  <c r="BZ22" i="32"/>
  <c r="BN22" i="32"/>
  <c r="BQ22" i="32"/>
  <c r="BM22" i="32"/>
  <c r="CB22" i="32"/>
  <c r="BP22" i="32"/>
  <c r="BW132" i="32"/>
  <c r="BR112" i="32"/>
  <c r="U95" i="32"/>
  <c r="BT102" i="32"/>
  <c r="O71" i="32"/>
  <c r="BD72" i="32" s="1"/>
  <c r="AS72" i="32"/>
  <c r="N40" i="32"/>
  <c r="H40" i="32"/>
  <c r="AF42" i="32"/>
  <c r="O112" i="32"/>
  <c r="BE112" i="32" s="1"/>
  <c r="BU112" i="32"/>
  <c r="AA212" i="32"/>
  <c r="G204" i="32" s="1"/>
  <c r="N132" i="32"/>
  <c r="H132" i="32"/>
  <c r="AG132" i="32"/>
  <c r="U102" i="32"/>
  <c r="BY102" i="32" s="1"/>
  <c r="AV152" i="32"/>
  <c r="U145" i="32"/>
  <c r="BW192" i="32"/>
  <c r="U192" i="32"/>
  <c r="BY192" i="32" s="1"/>
  <c r="AZ122" i="32"/>
  <c r="BU92" i="32"/>
  <c r="U43" i="32"/>
  <c r="AT52" i="32"/>
  <c r="BP42" i="32"/>
  <c r="V41" i="32"/>
  <c r="CB42" i="32" s="1"/>
  <c r="AF32" i="32"/>
  <c r="H30" i="32"/>
  <c r="N30" i="32"/>
  <c r="O190" i="32"/>
  <c r="AO212" i="32"/>
  <c r="K208" i="32" s="1"/>
  <c r="N202" i="32"/>
  <c r="H202" i="32"/>
  <c r="AG202" i="32"/>
  <c r="AT202" i="32"/>
  <c r="U193" i="32"/>
  <c r="AS152" i="32"/>
  <c r="O151" i="32"/>
  <c r="BD152" i="32"/>
  <c r="U113" i="32"/>
  <c r="AT122" i="32"/>
  <c r="O92" i="32"/>
  <c r="BE92" i="32" s="1"/>
  <c r="O182" i="32"/>
  <c r="BA182" i="32"/>
  <c r="V51" i="32"/>
  <c r="CB52" i="32"/>
  <c r="BP52" i="32"/>
  <c r="Q171" i="32"/>
  <c r="AI122" i="32"/>
  <c r="AP212" i="32"/>
  <c r="K210" i="32" s="1"/>
  <c r="N80" i="32"/>
  <c r="O80" i="32" s="1"/>
  <c r="BC82" i="32" s="1"/>
  <c r="H80" i="32"/>
  <c r="AH82" i="32" s="1"/>
  <c r="U176" i="32"/>
  <c r="BU182" i="32"/>
  <c r="AW182" i="32"/>
  <c r="BW152" i="32"/>
  <c r="U100" i="32"/>
  <c r="BX102" i="32" s="1"/>
  <c r="U180" i="32"/>
  <c r="BX182" i="32"/>
  <c r="BR182" i="32"/>
  <c r="U130" i="32"/>
  <c r="BX132" i="32" s="1"/>
  <c r="BR132" i="32"/>
  <c r="O122" i="32"/>
  <c r="Q121" i="32" s="1"/>
  <c r="R122" i="32" s="1"/>
  <c r="BA122" i="32"/>
  <c r="AU112" i="32"/>
  <c r="N102" i="32"/>
  <c r="H102" i="32"/>
  <c r="AG102" i="32"/>
  <c r="O72" i="32"/>
  <c r="BA72" i="32"/>
  <c r="L62" i="32"/>
  <c r="AQ62" i="32"/>
  <c r="BI212" i="32"/>
  <c r="AW162" i="32"/>
  <c r="H150" i="32"/>
  <c r="H142" i="32"/>
  <c r="U76" i="32"/>
  <c r="BU82" i="32"/>
  <c r="U67" i="32"/>
  <c r="BV72" i="32" s="1"/>
  <c r="BA62" i="32"/>
  <c r="AF62" i="32"/>
  <c r="O62" i="32"/>
  <c r="Q61" i="32" s="1"/>
  <c r="O51" i="32"/>
  <c r="BD52" i="32"/>
  <c r="U52" i="32"/>
  <c r="BY52" i="32" s="1"/>
  <c r="V42" i="32"/>
  <c r="CC42" i="32"/>
  <c r="AY152" i="32"/>
  <c r="N142" i="32"/>
  <c r="AY122" i="32"/>
  <c r="L112" i="32"/>
  <c r="O111" i="32" s="1"/>
  <c r="BD112" i="32" s="1"/>
  <c r="AS112" i="32"/>
  <c r="AX102" i="32"/>
  <c r="U73" i="32"/>
  <c r="BR82" i="32" s="1"/>
  <c r="AQ52" i="32"/>
  <c r="AF122" i="32"/>
  <c r="AG92" i="32"/>
  <c r="H92" i="32"/>
  <c r="AF52" i="32"/>
  <c r="O161" i="32"/>
  <c r="BD162" i="32" s="1"/>
  <c r="AQ142" i="32"/>
  <c r="U78" i="32"/>
  <c r="H60" i="32"/>
  <c r="AQ42" i="32"/>
  <c r="AQ162" i="32"/>
  <c r="AW72" i="32"/>
  <c r="AG72" i="32"/>
  <c r="H72" i="32"/>
  <c r="AS62" i="32"/>
  <c r="O61" i="32"/>
  <c r="BD62" i="32" s="1"/>
  <c r="BE182" i="32"/>
  <c r="BT152" i="32"/>
  <c r="AZ42" i="32"/>
  <c r="O40" i="32"/>
  <c r="BC42" i="32" s="1"/>
  <c r="Q39" i="32"/>
  <c r="R40" i="32" s="1"/>
  <c r="BH122" i="32"/>
  <c r="AZ82" i="32"/>
  <c r="AI132" i="32"/>
  <c r="BA142" i="32"/>
  <c r="O142" i="32"/>
  <c r="Q141" i="32" s="1"/>
  <c r="BE142" i="32"/>
  <c r="BR202" i="32"/>
  <c r="U200" i="32"/>
  <c r="BX202" i="32"/>
  <c r="AI72" i="32"/>
  <c r="BE72" i="32"/>
  <c r="AI202" i="32"/>
  <c r="BR52" i="32"/>
  <c r="U50" i="32"/>
  <c r="BX52" i="32"/>
  <c r="O132" i="32"/>
  <c r="BA132" i="32"/>
  <c r="U80" i="32"/>
  <c r="BX82" i="32" s="1"/>
  <c r="AI142" i="32"/>
  <c r="Q71" i="32"/>
  <c r="V72" i="32" s="1"/>
  <c r="CC72" i="32" s="1"/>
  <c r="R72" i="32"/>
  <c r="BM72" i="32" s="1"/>
  <c r="BE122" i="32"/>
  <c r="S171" i="32"/>
  <c r="V171" i="32" s="1"/>
  <c r="CB172" i="32" s="1"/>
  <c r="BH172" i="32"/>
  <c r="U120" i="32"/>
  <c r="BX122" i="32"/>
  <c r="BR122" i="32"/>
  <c r="O202" i="32"/>
  <c r="BE202" i="32"/>
  <c r="BA202" i="32"/>
  <c r="BC192" i="32"/>
  <c r="V190" i="32"/>
  <c r="CA192" i="32" s="1"/>
  <c r="Q181" i="32"/>
  <c r="BH182" i="32" s="1"/>
  <c r="U112" i="32"/>
  <c r="BY112" i="32" s="1"/>
  <c r="BH62" i="32"/>
  <c r="S61" i="32"/>
  <c r="AH152" i="32"/>
  <c r="O30" i="32"/>
  <c r="BC32" i="32" s="1"/>
  <c r="AZ32" i="32"/>
  <c r="V172" i="32"/>
  <c r="CC172" i="32"/>
  <c r="AI92" i="32"/>
  <c r="R62" i="32"/>
  <c r="BM62" i="32" s="1"/>
  <c r="V62" i="32"/>
  <c r="CC62" i="32" s="1"/>
  <c r="BE62" i="32"/>
  <c r="AI102" i="32"/>
  <c r="AH32" i="32"/>
  <c r="AH62" i="32"/>
  <c r="BW82" i="32"/>
  <c r="U82" i="32"/>
  <c r="BY82" i="32"/>
  <c r="O102" i="32"/>
  <c r="BE102" i="32" s="1"/>
  <c r="BA102" i="32"/>
  <c r="Q189" i="32"/>
  <c r="U70" i="32"/>
  <c r="BX72" i="32" s="1"/>
  <c r="AH42" i="32"/>
  <c r="V40" i="32"/>
  <c r="CA42" i="32"/>
  <c r="S39" i="32"/>
  <c r="BF42" i="32"/>
  <c r="R182" i="32"/>
  <c r="V61" i="32"/>
  <c r="CB62" i="32" s="1"/>
  <c r="BP62" i="32"/>
  <c r="S189" i="32"/>
  <c r="V189" i="32" s="1"/>
  <c r="BZ192" i="32" s="1"/>
  <c r="BF192" i="32"/>
  <c r="R190" i="32"/>
  <c r="BK192" i="32" s="1"/>
  <c r="Q101" i="32"/>
  <c r="S101" i="32" s="1"/>
  <c r="BP172" i="32"/>
  <c r="V182" i="32"/>
  <c r="CC182" i="32" s="1"/>
  <c r="V202" i="32"/>
  <c r="CC202" i="32" s="1"/>
  <c r="Q201" i="32"/>
  <c r="BH202" i="32" s="1"/>
  <c r="Q79" i="32"/>
  <c r="R80" i="32" s="1"/>
  <c r="R102" i="32"/>
  <c r="S102" i="32" s="1"/>
  <c r="BQ102" i="32" s="1"/>
  <c r="S71" i="32"/>
  <c r="V71" i="32" s="1"/>
  <c r="CB72" i="32" s="1"/>
  <c r="BH72" i="32"/>
  <c r="S190" i="32"/>
  <c r="BO192" i="32" s="1"/>
  <c r="BN192" i="32"/>
  <c r="BM182" i="32"/>
  <c r="S182" i="32"/>
  <c r="BQ182" i="32"/>
  <c r="BH102" i="32"/>
  <c r="BN42" i="32"/>
  <c r="V39" i="32"/>
  <c r="BZ42" i="32" s="1"/>
  <c r="BF82" i="32"/>
  <c r="S79" i="32"/>
  <c r="V79" i="32" s="1"/>
  <c r="BZ82" i="32" s="1"/>
  <c r="V80" i="32"/>
  <c r="CA82" i="32" s="1"/>
  <c r="O43" i="55" l="1"/>
  <c r="N43" i="55"/>
  <c r="Q43" i="55" s="1"/>
  <c r="R60" i="55"/>
  <c r="N60" i="55"/>
  <c r="O60" i="55"/>
  <c r="F50" i="55"/>
  <c r="F60" i="55" s="1"/>
  <c r="S60" i="55"/>
  <c r="K50" i="55"/>
  <c r="K60" i="55" s="1"/>
  <c r="BP102" i="32"/>
  <c r="V101" i="32"/>
  <c r="CB102" i="32" s="1"/>
  <c r="S122" i="32"/>
  <c r="BQ122" i="32" s="1"/>
  <c r="BM122" i="32"/>
  <c r="S40" i="32"/>
  <c r="BO42" i="32" s="1"/>
  <c r="BK42" i="32"/>
  <c r="S80" i="32"/>
  <c r="BO82" i="32" s="1"/>
  <c r="BK82" i="32"/>
  <c r="BH142" i="32"/>
  <c r="S141" i="32"/>
  <c r="BU132" i="32"/>
  <c r="AZ102" i="32"/>
  <c r="O100" i="32"/>
  <c r="L92" i="32"/>
  <c r="AS92" i="32" s="1"/>
  <c r="AQ92" i="32"/>
  <c r="BT92" i="32"/>
  <c r="U90" i="32"/>
  <c r="BX92" i="32" s="1"/>
  <c r="AK212" i="32"/>
  <c r="K204" i="32" s="1"/>
  <c r="U60" i="32"/>
  <c r="BX62" i="32" s="1"/>
  <c r="BR62" i="32"/>
  <c r="BB212" i="32"/>
  <c r="BE132" i="32"/>
  <c r="N200" i="32"/>
  <c r="H200" i="32"/>
  <c r="BT172" i="32"/>
  <c r="U170" i="32"/>
  <c r="BX172" i="32" s="1"/>
  <c r="U144" i="32"/>
  <c r="BS152" i="32" s="1"/>
  <c r="V130" i="32"/>
  <c r="CA132" i="32" s="1"/>
  <c r="AH132" i="32"/>
  <c r="AE212" i="32"/>
  <c r="G208" i="32" s="1"/>
  <c r="AU92" i="32"/>
  <c r="U84" i="32"/>
  <c r="BS92" i="32" s="1"/>
  <c r="U62" i="32"/>
  <c r="BY62" i="32" s="1"/>
  <c r="BU62" i="32"/>
  <c r="AC212" i="32"/>
  <c r="G206" i="32" s="1"/>
  <c r="BR42" i="32"/>
  <c r="U40" i="32"/>
  <c r="BX42" i="32" s="1"/>
  <c r="U32" i="32"/>
  <c r="BY32" i="32" s="1"/>
  <c r="BS32" i="32"/>
  <c r="AF172" i="32"/>
  <c r="N170" i="32"/>
  <c r="BF132" i="32"/>
  <c r="R130" i="32"/>
  <c r="BV212" i="32"/>
  <c r="U207" i="32" s="1"/>
  <c r="BN82" i="32"/>
  <c r="BM102" i="32"/>
  <c r="S62" i="32"/>
  <c r="BQ62" i="32" s="1"/>
  <c r="S181" i="32"/>
  <c r="S72" i="32"/>
  <c r="BQ72" i="32" s="1"/>
  <c r="V142" i="32"/>
  <c r="CC142" i="32" s="1"/>
  <c r="S121" i="32"/>
  <c r="S129" i="32"/>
  <c r="U160" i="32"/>
  <c r="BX162" i="32" s="1"/>
  <c r="O150" i="32"/>
  <c r="AZ152" i="32"/>
  <c r="BG212" i="32"/>
  <c r="Q210" i="32" s="1"/>
  <c r="O82" i="32"/>
  <c r="BA82" i="32"/>
  <c r="N50" i="32"/>
  <c r="H50" i="32"/>
  <c r="O141" i="32"/>
  <c r="BD142" i="32" s="1"/>
  <c r="AS142" i="32"/>
  <c r="U136" i="32"/>
  <c r="AW142" i="32"/>
  <c r="AW212" i="32" s="1"/>
  <c r="N206" i="32" s="1"/>
  <c r="U72" i="32"/>
  <c r="BY72" i="32" s="1"/>
  <c r="BU72" i="32"/>
  <c r="BP72" i="32"/>
  <c r="R142" i="32"/>
  <c r="H170" i="32"/>
  <c r="U30" i="32"/>
  <c r="BX32" i="32" s="1"/>
  <c r="AS102" i="32"/>
  <c r="U202" i="32"/>
  <c r="BY202" i="32" s="1"/>
  <c r="BW202" i="32"/>
  <c r="O181" i="32"/>
  <c r="BD182" i="32" s="1"/>
  <c r="AQ182" i="32"/>
  <c r="AR212" i="32"/>
  <c r="L210" i="32" s="1"/>
  <c r="R172" i="32"/>
  <c r="BE172" i="32"/>
  <c r="BL212" i="32"/>
  <c r="Q119" i="32"/>
  <c r="R120" i="32"/>
  <c r="BC122" i="32"/>
  <c r="U110" i="32"/>
  <c r="BX112" i="32" s="1"/>
  <c r="BT112" i="32"/>
  <c r="Z212" i="32"/>
  <c r="G203" i="32" s="1"/>
  <c r="AS82" i="32"/>
  <c r="AS212" i="32" s="1"/>
  <c r="O81" i="32"/>
  <c r="BD82" i="32" s="1"/>
  <c r="O31" i="32"/>
  <c r="BD32" i="32" s="1"/>
  <c r="S201" i="32"/>
  <c r="R202" i="32"/>
  <c r="Q111" i="32"/>
  <c r="AV212" i="32"/>
  <c r="N205" i="32" s="1"/>
  <c r="BS122" i="32"/>
  <c r="U122" i="32"/>
  <c r="BY122" i="32" s="1"/>
  <c r="AF202" i="32"/>
  <c r="AS202" i="32"/>
  <c r="AZ142" i="32"/>
  <c r="O140" i="32"/>
  <c r="Q139" i="32" s="1"/>
  <c r="U124" i="32"/>
  <c r="BS132" i="32" s="1"/>
  <c r="AU132" i="32"/>
  <c r="Q109" i="32"/>
  <c r="O110" i="32"/>
  <c r="R110" i="32" s="1"/>
  <c r="AZ62" i="32"/>
  <c r="O60" i="32"/>
  <c r="V102" i="32"/>
  <c r="CC102" i="32" s="1"/>
  <c r="Q29" i="32"/>
  <c r="BA192" i="32"/>
  <c r="O192" i="32"/>
  <c r="Q191" i="32" s="1"/>
  <c r="U152" i="32"/>
  <c r="BY152" i="32" s="1"/>
  <c r="BW92" i="32"/>
  <c r="U92" i="32"/>
  <c r="BY92" i="32" s="1"/>
  <c r="AL212" i="32"/>
  <c r="K205" i="32" s="1"/>
  <c r="Q131" i="32"/>
  <c r="R132" i="32" s="1"/>
  <c r="L192" i="32"/>
  <c r="AS192" i="32" s="1"/>
  <c r="AQ192" i="32"/>
  <c r="O191" i="32"/>
  <c r="BD192" i="32" s="1"/>
  <c r="AZ182" i="32"/>
  <c r="O180" i="32"/>
  <c r="Q179" i="32" s="1"/>
  <c r="U174" i="32"/>
  <c r="BS182" i="32" s="1"/>
  <c r="U172" i="32"/>
  <c r="BY172" i="32" s="1"/>
  <c r="BU172" i="32"/>
  <c r="AJ212" i="32"/>
  <c r="K203" i="32" s="1"/>
  <c r="N162" i="32"/>
  <c r="H162" i="32"/>
  <c r="AG162" i="32"/>
  <c r="U158" i="32"/>
  <c r="AY162" i="32"/>
  <c r="AY212" i="32" s="1"/>
  <c r="N208" i="32" s="1"/>
  <c r="N152" i="32"/>
  <c r="AG152" i="32"/>
  <c r="AG212" i="32" s="1"/>
  <c r="AS132" i="32"/>
  <c r="O131" i="32"/>
  <c r="BD132" i="32" s="1"/>
  <c r="BA92" i="32"/>
  <c r="Q91" i="32"/>
  <c r="H70" i="32"/>
  <c r="N70" i="32"/>
  <c r="AF72" i="32"/>
  <c r="AF212" i="32" s="1"/>
  <c r="G210" i="32" s="1"/>
  <c r="V122" i="32"/>
  <c r="CC122" i="32" s="1"/>
  <c r="AG192" i="32"/>
  <c r="AF182" i="32"/>
  <c r="N160" i="32"/>
  <c r="AW152" i="32"/>
  <c r="U143" i="32"/>
  <c r="U135" i="32"/>
  <c r="N90" i="32"/>
  <c r="H82" i="32"/>
  <c r="AQ32" i="32"/>
  <c r="AQ212" i="32" s="1"/>
  <c r="S179" i="32" l="1"/>
  <c r="BF182" i="32"/>
  <c r="S110" i="32"/>
  <c r="BO112" i="32" s="1"/>
  <c r="BK112" i="32"/>
  <c r="S191" i="32"/>
  <c r="BH192" i="32"/>
  <c r="R192" i="32"/>
  <c r="BT212" i="32"/>
  <c r="U205" i="32" s="1"/>
  <c r="BF142" i="32"/>
  <c r="S139" i="32"/>
  <c r="BM132" i="32"/>
  <c r="S132" i="32"/>
  <c r="BQ132" i="32" s="1"/>
  <c r="BT142" i="32"/>
  <c r="U140" i="32"/>
  <c r="BX142" i="32" s="1"/>
  <c r="BX212" i="32" s="1"/>
  <c r="U210" i="32" s="1"/>
  <c r="S109" i="32"/>
  <c r="BF112" i="32"/>
  <c r="U142" i="32"/>
  <c r="BY142" i="32" s="1"/>
  <c r="BU142" i="32"/>
  <c r="BU212" i="32" s="1"/>
  <c r="U206" i="32" s="1"/>
  <c r="BR152" i="32"/>
  <c r="U150" i="32"/>
  <c r="BX152" i="32" s="1"/>
  <c r="AH72" i="32"/>
  <c r="U162" i="32"/>
  <c r="BY162" i="32" s="1"/>
  <c r="BW162" i="32"/>
  <c r="BW212" i="32" s="1"/>
  <c r="U208" i="32" s="1"/>
  <c r="S29" i="32"/>
  <c r="BF32" i="32"/>
  <c r="V30" i="32"/>
  <c r="CA32" i="32" s="1"/>
  <c r="R30" i="32"/>
  <c r="S172" i="32"/>
  <c r="BQ172" i="32" s="1"/>
  <c r="BM172" i="32"/>
  <c r="AH172" i="32"/>
  <c r="BC152" i="32"/>
  <c r="V150" i="32"/>
  <c r="CA152" i="32" s="1"/>
  <c r="R150" i="32"/>
  <c r="Q149" i="32"/>
  <c r="BS212" i="32"/>
  <c r="U204" i="32" s="1"/>
  <c r="AH202" i="32"/>
  <c r="BC102" i="32"/>
  <c r="R100" i="32"/>
  <c r="Q99" i="32"/>
  <c r="S131" i="32"/>
  <c r="BH132" i="32"/>
  <c r="BC182" i="32"/>
  <c r="V180" i="32"/>
  <c r="CA182" i="32" s="1"/>
  <c r="R180" i="32"/>
  <c r="S142" i="32"/>
  <c r="BQ142" i="32" s="1"/>
  <c r="BM142" i="32"/>
  <c r="AU212" i="32"/>
  <c r="N204" i="32" s="1"/>
  <c r="O200" i="32"/>
  <c r="BC202" i="32" s="1"/>
  <c r="AZ202" i="32"/>
  <c r="O70" i="32"/>
  <c r="BC72" i="32" s="1"/>
  <c r="AZ72" i="32"/>
  <c r="BH92" i="32"/>
  <c r="S91" i="32"/>
  <c r="R92" i="32"/>
  <c r="Q159" i="32"/>
  <c r="R160" i="32"/>
  <c r="AZ162" i="32"/>
  <c r="O160" i="32"/>
  <c r="AI162" i="32"/>
  <c r="Q59" i="32"/>
  <c r="V60" i="32" s="1"/>
  <c r="CA62" i="32" s="1"/>
  <c r="BC62" i="32"/>
  <c r="BH112" i="32"/>
  <c r="S111" i="32"/>
  <c r="R112" i="32"/>
  <c r="V112" i="32"/>
  <c r="CC112" i="32" s="1"/>
  <c r="AH52" i="32"/>
  <c r="AH212" i="32" s="1"/>
  <c r="H210" i="32" s="1"/>
  <c r="V129" i="32"/>
  <c r="BZ132" i="32" s="1"/>
  <c r="BN132" i="32"/>
  <c r="V92" i="32"/>
  <c r="CC92" i="32" s="1"/>
  <c r="U132" i="32"/>
  <c r="BY132" i="32" s="1"/>
  <c r="BY212" i="32" s="1"/>
  <c r="BA162" i="32"/>
  <c r="Q161" i="32"/>
  <c r="R162" i="32"/>
  <c r="O162" i="32"/>
  <c r="BE162" i="32" s="1"/>
  <c r="BC142" i="32"/>
  <c r="R140" i="32"/>
  <c r="V140" i="32"/>
  <c r="CA142" i="32" s="1"/>
  <c r="BM202" i="32"/>
  <c r="S202" i="32"/>
  <c r="BQ202" i="32" s="1"/>
  <c r="O50" i="32"/>
  <c r="BC52" i="32" s="1"/>
  <c r="AZ52" i="32"/>
  <c r="V121" i="32"/>
  <c r="CB122" i="32" s="1"/>
  <c r="BP122" i="32"/>
  <c r="BR212" i="32"/>
  <c r="U203" i="32" s="1"/>
  <c r="BK132" i="32"/>
  <c r="S130" i="32"/>
  <c r="BO132" i="32" s="1"/>
  <c r="V132" i="32"/>
  <c r="CC132" i="32" s="1"/>
  <c r="U182" i="32"/>
  <c r="BY182" i="32" s="1"/>
  <c r="BK122" i="32"/>
  <c r="S120" i="32"/>
  <c r="BO122" i="32" s="1"/>
  <c r="AI82" i="32"/>
  <c r="BD212" i="32"/>
  <c r="BF122" i="32"/>
  <c r="V120" i="32"/>
  <c r="CA122" i="32" s="1"/>
  <c r="S119" i="32"/>
  <c r="BE82" i="32"/>
  <c r="Q81" i="32"/>
  <c r="V82" i="32" s="1"/>
  <c r="CC82" i="32" s="1"/>
  <c r="O91" i="32"/>
  <c r="BD92" i="32" s="1"/>
  <c r="V141" i="32"/>
  <c r="CB142" i="32" s="1"/>
  <c r="BP142" i="32"/>
  <c r="V201" i="32"/>
  <c r="CB202" i="32" s="1"/>
  <c r="BP202" i="32"/>
  <c r="O90" i="32"/>
  <c r="Q89" i="32" s="1"/>
  <c r="AZ92" i="32"/>
  <c r="O152" i="32"/>
  <c r="Q151" i="32" s="1"/>
  <c r="BA152" i="32"/>
  <c r="BA212" i="32" s="1"/>
  <c r="BE192" i="32"/>
  <c r="V192" i="32"/>
  <c r="CC192" i="32" s="1"/>
  <c r="V110" i="32"/>
  <c r="CA112" i="32" s="1"/>
  <c r="BC112" i="32"/>
  <c r="BP182" i="32"/>
  <c r="V181" i="32"/>
  <c r="CB182" i="32" s="1"/>
  <c r="O170" i="32"/>
  <c r="BC172" i="32" s="1"/>
  <c r="AZ172" i="32"/>
  <c r="S89" i="32" l="1"/>
  <c r="BF92" i="32"/>
  <c r="R90" i="32"/>
  <c r="S151" i="32"/>
  <c r="BH152" i="32"/>
  <c r="R152" i="32"/>
  <c r="Q69" i="32"/>
  <c r="R70" i="32" s="1"/>
  <c r="BM192" i="32"/>
  <c r="S192" i="32"/>
  <c r="BQ192" i="32" s="1"/>
  <c r="R82" i="32"/>
  <c r="BM112" i="32"/>
  <c r="S112" i="32"/>
  <c r="BQ112" i="32" s="1"/>
  <c r="BC162" i="32"/>
  <c r="V160" i="32"/>
  <c r="CA162" i="32" s="1"/>
  <c r="BP132" i="32"/>
  <c r="V131" i="32"/>
  <c r="CB132" i="32" s="1"/>
  <c r="S149" i="32"/>
  <c r="BF152" i="32"/>
  <c r="S30" i="32"/>
  <c r="BO32" i="32" s="1"/>
  <c r="BK32" i="32"/>
  <c r="BM162" i="32"/>
  <c r="S162" i="32"/>
  <c r="BQ162" i="32" s="1"/>
  <c r="AI212" i="32"/>
  <c r="S161" i="32"/>
  <c r="BH162" i="32"/>
  <c r="V162" i="32"/>
  <c r="CC162" i="32" s="1"/>
  <c r="Q169" i="32"/>
  <c r="V90" i="32"/>
  <c r="CA92" i="32" s="1"/>
  <c r="BC92" i="32"/>
  <c r="BC212" i="32" s="1"/>
  <c r="O210" i="32" s="1"/>
  <c r="S81" i="32"/>
  <c r="BH82" i="32"/>
  <c r="V111" i="32"/>
  <c r="CB112" i="32" s="1"/>
  <c r="BP112" i="32"/>
  <c r="BF102" i="32"/>
  <c r="S99" i="32"/>
  <c r="S150" i="32"/>
  <c r="BO152" i="32" s="1"/>
  <c r="BK152" i="32"/>
  <c r="BP192" i="32"/>
  <c r="V191" i="32"/>
  <c r="CB192" i="32" s="1"/>
  <c r="BN122" i="32"/>
  <c r="V119" i="32"/>
  <c r="BZ122" i="32" s="1"/>
  <c r="AZ212" i="32"/>
  <c r="N210" i="32" s="1"/>
  <c r="S140" i="32"/>
  <c r="BO142" i="32" s="1"/>
  <c r="BK142" i="32"/>
  <c r="S159" i="32"/>
  <c r="BF162" i="32"/>
  <c r="BK182" i="32"/>
  <c r="S180" i="32"/>
  <c r="BO182" i="32" s="1"/>
  <c r="V100" i="32"/>
  <c r="CA102" i="32" s="1"/>
  <c r="BN32" i="32"/>
  <c r="V29" i="32"/>
  <c r="BZ32" i="32" s="1"/>
  <c r="BK162" i="32"/>
  <c r="S160" i="32"/>
  <c r="BO162" i="32" s="1"/>
  <c r="BN142" i="32"/>
  <c r="V139" i="32"/>
  <c r="BZ142" i="32" s="1"/>
  <c r="BM92" i="32"/>
  <c r="S92" i="32"/>
  <c r="BQ92" i="32" s="1"/>
  <c r="S100" i="32"/>
  <c r="BO102" i="32" s="1"/>
  <c r="BK102" i="32"/>
  <c r="BE152" i="32"/>
  <c r="BE212" i="32" s="1"/>
  <c r="V152" i="32"/>
  <c r="CC152" i="32" s="1"/>
  <c r="CC212" i="32" s="1"/>
  <c r="V212" i="32" s="1"/>
  <c r="Q49" i="32"/>
  <c r="R50" i="32" s="1"/>
  <c r="S59" i="32"/>
  <c r="BF62" i="32"/>
  <c r="R60" i="32"/>
  <c r="V91" i="32"/>
  <c r="CB92" i="32" s="1"/>
  <c r="BP92" i="32"/>
  <c r="Q199" i="32"/>
  <c r="V200" i="32"/>
  <c r="CA202" i="32" s="1"/>
  <c r="BN112" i="32"/>
  <c r="V109" i="32"/>
  <c r="BZ112" i="32" s="1"/>
  <c r="V179" i="32"/>
  <c r="BZ182" i="32" s="1"/>
  <c r="BN182" i="32"/>
  <c r="BK52" i="32" l="1"/>
  <c r="S50" i="32"/>
  <c r="BO52" i="32" s="1"/>
  <c r="BK72" i="32"/>
  <c r="S70" i="32"/>
  <c r="BO72" i="32" s="1"/>
  <c r="BM152" i="32"/>
  <c r="S152" i="32"/>
  <c r="BQ152" i="32" s="1"/>
  <c r="V81" i="32"/>
  <c r="CB82" i="32" s="1"/>
  <c r="BP82" i="32"/>
  <c r="S169" i="32"/>
  <c r="BF172" i="32"/>
  <c r="BN102" i="32"/>
  <c r="V99" i="32"/>
  <c r="BZ102" i="32" s="1"/>
  <c r="BK62" i="32"/>
  <c r="S60" i="32"/>
  <c r="BO62" i="32" s="1"/>
  <c r="R170" i="32"/>
  <c r="BP152" i="32"/>
  <c r="V151" i="32"/>
  <c r="CB152" i="32" s="1"/>
  <c r="BF52" i="32"/>
  <c r="BF212" i="32" s="1"/>
  <c r="Q209" i="32" s="1"/>
  <c r="S49" i="32"/>
  <c r="S199" i="32"/>
  <c r="BF202" i="32"/>
  <c r="BN152" i="32"/>
  <c r="V149" i="32"/>
  <c r="BZ152" i="32" s="1"/>
  <c r="BM82" i="32"/>
  <c r="BM212" i="32" s="1"/>
  <c r="S82" i="32"/>
  <c r="BQ82" i="32" s="1"/>
  <c r="BQ212" i="32" s="1"/>
  <c r="BK92" i="32"/>
  <c r="S90" i="32"/>
  <c r="BO92" i="32" s="1"/>
  <c r="BF72" i="32"/>
  <c r="S69" i="32"/>
  <c r="V70" i="32"/>
  <c r="CA72" i="32" s="1"/>
  <c r="V170" i="32"/>
  <c r="CA172" i="32" s="1"/>
  <c r="V159" i="32"/>
  <c r="BZ162" i="32" s="1"/>
  <c r="BN162" i="32"/>
  <c r="BP162" i="32"/>
  <c r="V161" i="32"/>
  <c r="CB162" i="32" s="1"/>
  <c r="V59" i="32"/>
  <c r="BZ62" i="32" s="1"/>
  <c r="BN62" i="32"/>
  <c r="V50" i="32"/>
  <c r="CA52" i="32" s="1"/>
  <c r="CA212" i="32" s="1"/>
  <c r="V210" i="32" s="1"/>
  <c r="R200" i="32"/>
  <c r="BH212" i="32"/>
  <c r="V89" i="32"/>
  <c r="BZ92" i="32" s="1"/>
  <c r="BN92" i="32"/>
  <c r="BN202" i="32" l="1"/>
  <c r="V199" i="32"/>
  <c r="BZ202" i="32" s="1"/>
  <c r="V49" i="32"/>
  <c r="BZ52" i="32" s="1"/>
  <c r="BN52" i="32"/>
  <c r="V169" i="32"/>
  <c r="BZ172" i="32" s="1"/>
  <c r="BN172" i="32"/>
  <c r="S170" i="32"/>
  <c r="BO172" i="32" s="1"/>
  <c r="BK172" i="32"/>
  <c r="BK212" i="32" s="1"/>
  <c r="R210" i="32" s="1"/>
  <c r="BP212" i="32"/>
  <c r="CB212" i="32"/>
  <c r="V211" i="32" s="1"/>
  <c r="S200" i="32"/>
  <c r="BO202" i="32" s="1"/>
  <c r="BO212" i="32" s="1"/>
  <c r="S210" i="32" s="1"/>
  <c r="BK202" i="32"/>
  <c r="V69" i="32"/>
  <c r="BZ72" i="32" s="1"/>
  <c r="BN72" i="32"/>
  <c r="BZ212" i="32" l="1"/>
  <c r="V209" i="32" s="1"/>
  <c r="BN212" i="32"/>
  <c r="S209" i="32" s="1"/>
</calcChain>
</file>

<file path=xl/sharedStrings.xml><?xml version="1.0" encoding="utf-8"?>
<sst xmlns="http://schemas.openxmlformats.org/spreadsheetml/2006/main" count="766" uniqueCount="324">
  <si>
    <t>市町村費</t>
  </si>
  <si>
    <t>計</t>
  </si>
  <si>
    <t>年災</t>
  </si>
  <si>
    <t>円</t>
  </si>
  <si>
    <t>地</t>
  </si>
  <si>
    <t>総　　　　事　　　　業</t>
  </si>
  <si>
    <t>前  年  度  ま  で</t>
  </si>
  <si>
    <t>本　　　　　　　年　　　　　　　度</t>
  </si>
  <si>
    <t>翌　年　度　以　降</t>
  </si>
  <si>
    <t>工事施工の状況</t>
  </si>
  <si>
    <t>区</t>
  </si>
  <si>
    <t>所</t>
  </si>
  <si>
    <t>事</t>
  </si>
  <si>
    <t>費</t>
  </si>
  <si>
    <t>工</t>
  </si>
  <si>
    <t>請</t>
  </si>
  <si>
    <t>番</t>
  </si>
  <si>
    <t>国</t>
  </si>
  <si>
    <t>補</t>
  </si>
  <si>
    <t>負</t>
  </si>
  <si>
    <t>号</t>
  </si>
  <si>
    <t>業</t>
  </si>
  <si>
    <t>庫</t>
  </si>
  <si>
    <t>又</t>
  </si>
  <si>
    <t>工　　　期</t>
  </si>
  <si>
    <t>及</t>
  </si>
  <si>
    <t>在</t>
  </si>
  <si>
    <t>助</t>
  </si>
  <si>
    <t>県</t>
  </si>
  <si>
    <t>は</t>
  </si>
  <si>
    <t>摘　　要</t>
  </si>
  <si>
    <t>箇</t>
  </si>
  <si>
    <t>主</t>
  </si>
  <si>
    <t>その他費</t>
  </si>
  <si>
    <t>直</t>
  </si>
  <si>
    <t>年月日から</t>
  </si>
  <si>
    <t>量</t>
  </si>
  <si>
    <t>金</t>
  </si>
  <si>
    <t>率</t>
  </si>
  <si>
    <t>営</t>
  </si>
  <si>
    <t>体</t>
  </si>
  <si>
    <t>目</t>
  </si>
  <si>
    <t>種</t>
  </si>
  <si>
    <t>の</t>
  </si>
  <si>
    <t>年月日まで</t>
  </si>
  <si>
    <t>％</t>
  </si>
  <si>
    <t>別</t>
  </si>
  <si>
    <t>工事費</t>
  </si>
  <si>
    <t>工事雑費</t>
  </si>
  <si>
    <t>／</t>
  </si>
  <si>
    <t>事務雑費</t>
  </si>
  <si>
    <t>Ｎｏ．</t>
    <phoneticPr fontId="5"/>
  </si>
  <si>
    <t>国庫補助金以外の財源</t>
    <rPh sb="0" eb="2">
      <t>コッコ</t>
    </rPh>
    <rPh sb="2" eb="5">
      <t>ホジョキン</t>
    </rPh>
    <rPh sb="5" eb="7">
      <t>イガイ</t>
    </rPh>
    <rPh sb="8" eb="10">
      <t>ザイゲン</t>
    </rPh>
    <phoneticPr fontId="5"/>
  </si>
  <si>
    <t>総事業費</t>
    <rPh sb="0" eb="3">
      <t>ソウジギョウ</t>
    </rPh>
    <rPh sb="3" eb="4">
      <t>ヒ</t>
    </rPh>
    <phoneticPr fontId="5"/>
  </si>
  <si>
    <t>前年度まで</t>
    <rPh sb="0" eb="3">
      <t>ゼンネンド</t>
    </rPh>
    <phoneticPr fontId="5"/>
  </si>
  <si>
    <t>本年度</t>
    <rPh sb="0" eb="3">
      <t>ホンネンド</t>
    </rPh>
    <phoneticPr fontId="5"/>
  </si>
  <si>
    <t>次年度以降</t>
    <rPh sb="0" eb="1">
      <t>ジ</t>
    </rPh>
    <rPh sb="1" eb="3">
      <t>ホンネンド</t>
    </rPh>
    <rPh sb="3" eb="5">
      <t>イコウ</t>
    </rPh>
    <phoneticPr fontId="5"/>
  </si>
  <si>
    <t>工事費</t>
    <rPh sb="0" eb="3">
      <t>コウジヒ</t>
    </rPh>
    <phoneticPr fontId="5"/>
  </si>
  <si>
    <t>工事雑費</t>
    <rPh sb="0" eb="2">
      <t>コウジ</t>
    </rPh>
    <rPh sb="2" eb="4">
      <t>ザッピ</t>
    </rPh>
    <phoneticPr fontId="5"/>
  </si>
  <si>
    <t>事務雑費</t>
    <rPh sb="0" eb="2">
      <t>ジム</t>
    </rPh>
    <rPh sb="2" eb="4">
      <t>ザッピ</t>
    </rPh>
    <phoneticPr fontId="5"/>
  </si>
  <si>
    <t>事業費</t>
    <rPh sb="0" eb="3">
      <t>ジギョウヒ</t>
    </rPh>
    <phoneticPr fontId="5"/>
  </si>
  <si>
    <t>国庫補助金</t>
    <rPh sb="0" eb="2">
      <t>コッコ</t>
    </rPh>
    <rPh sb="2" eb="5">
      <t>ホジョキン</t>
    </rPh>
    <phoneticPr fontId="5"/>
  </si>
  <si>
    <t>市町村費</t>
    <rPh sb="0" eb="3">
      <t>シチョウソン</t>
    </rPh>
    <rPh sb="3" eb="4">
      <t>ヒ</t>
    </rPh>
    <phoneticPr fontId="5"/>
  </si>
  <si>
    <t>その他費</t>
    <rPh sb="0" eb="3">
      <t>ソノタ</t>
    </rPh>
    <rPh sb="3" eb="4">
      <t>ヒ</t>
    </rPh>
    <phoneticPr fontId="5"/>
  </si>
  <si>
    <t>変更前</t>
    <rPh sb="0" eb="3">
      <t>ヘンコウマエ</t>
    </rPh>
    <phoneticPr fontId="5"/>
  </si>
  <si>
    <t>変更後</t>
    <rPh sb="0" eb="2">
      <t>ヘンコウマエ</t>
    </rPh>
    <rPh sb="2" eb="3">
      <t>ゴ</t>
    </rPh>
    <phoneticPr fontId="5"/>
  </si>
  <si>
    <t>変更後</t>
    <rPh sb="0" eb="3">
      <t>ヘンコウゴ</t>
    </rPh>
    <phoneticPr fontId="5"/>
  </si>
  <si>
    <t>不足</t>
    <rPh sb="0" eb="2">
      <t>フソク</t>
    </rPh>
    <phoneticPr fontId="5"/>
  </si>
  <si>
    <t>負</t>
    <rPh sb="0" eb="1">
      <t>オ</t>
    </rPh>
    <phoneticPr fontId="5"/>
  </si>
  <si>
    <t>計</t>
    <rPh sb="0" eb="1">
      <t>ケイ</t>
    </rPh>
    <phoneticPr fontId="5"/>
  </si>
  <si>
    <t>田</t>
    <rPh sb="0" eb="1">
      <t>タ</t>
    </rPh>
    <phoneticPr fontId="3"/>
  </si>
  <si>
    <t>区　　　分</t>
    <phoneticPr fontId="5"/>
  </si>
  <si>
    <t>科目</t>
    <rPh sb="0" eb="2">
      <t>カモク</t>
    </rPh>
    <phoneticPr fontId="10"/>
  </si>
  <si>
    <t>予算額</t>
    <rPh sb="0" eb="3">
      <t>ヨサンガク</t>
    </rPh>
    <phoneticPr fontId="10"/>
  </si>
  <si>
    <t>備考</t>
    <rPh sb="0" eb="2">
      <t>ビコウ</t>
    </rPh>
    <phoneticPr fontId="10"/>
  </si>
  <si>
    <t>農地</t>
    <rPh sb="0" eb="2">
      <t>ノウチ</t>
    </rPh>
    <phoneticPr fontId="10"/>
  </si>
  <si>
    <t>施設</t>
    <rPh sb="0" eb="2">
      <t>シセツ</t>
    </rPh>
    <phoneticPr fontId="10"/>
  </si>
  <si>
    <t>円</t>
    <rPh sb="0" eb="1">
      <t>エン</t>
    </rPh>
    <phoneticPr fontId="10"/>
  </si>
  <si>
    <t>県費補助金</t>
    <rPh sb="0" eb="2">
      <t>ケンヒ</t>
    </rPh>
    <rPh sb="2" eb="5">
      <t>ホジョキン</t>
    </rPh>
    <phoneticPr fontId="10"/>
  </si>
  <si>
    <t>計</t>
    <rPh sb="0" eb="1">
      <t>ケイ</t>
    </rPh>
    <phoneticPr fontId="10"/>
  </si>
  <si>
    <t>市町村費</t>
    <rPh sb="0" eb="3">
      <t>シチョウソン</t>
    </rPh>
    <rPh sb="3" eb="4">
      <t>ヒ</t>
    </rPh>
    <phoneticPr fontId="10"/>
  </si>
  <si>
    <t>工事請負費</t>
    <rPh sb="0" eb="2">
      <t>コウジ</t>
    </rPh>
    <rPh sb="2" eb="4">
      <t>ウケオイ</t>
    </rPh>
    <rPh sb="4" eb="5">
      <t>ヒ</t>
    </rPh>
    <phoneticPr fontId="10"/>
  </si>
  <si>
    <t>工事雑費</t>
    <rPh sb="0" eb="2">
      <t>コウジ</t>
    </rPh>
    <rPh sb="2" eb="3">
      <t>ザツ</t>
    </rPh>
    <rPh sb="3" eb="4">
      <t>ヒ</t>
    </rPh>
    <phoneticPr fontId="10"/>
  </si>
  <si>
    <t>事務雑費</t>
    <rPh sb="0" eb="3">
      <t>ジムザツ</t>
    </rPh>
    <rPh sb="3" eb="4">
      <t>ヒ</t>
    </rPh>
    <phoneticPr fontId="10"/>
  </si>
  <si>
    <t>収　支　予　算　書</t>
    <rPh sb="0" eb="1">
      <t>オサム</t>
    </rPh>
    <rPh sb="2" eb="3">
      <t>ササ</t>
    </rPh>
    <rPh sb="4" eb="5">
      <t>ヨ</t>
    </rPh>
    <rPh sb="6" eb="7">
      <t>サン</t>
    </rPh>
    <rPh sb="8" eb="9">
      <t>ショ</t>
    </rPh>
    <phoneticPr fontId="10"/>
  </si>
  <si>
    <t>件</t>
    <rPh sb="0" eb="1">
      <t>ケン</t>
    </rPh>
    <phoneticPr fontId="10"/>
  </si>
  <si>
    <t>支　出</t>
    <rPh sb="0" eb="1">
      <t>ササ</t>
    </rPh>
    <rPh sb="2" eb="3">
      <t>デ</t>
    </rPh>
    <phoneticPr fontId="10"/>
  </si>
  <si>
    <t>収　入</t>
    <rPh sb="0" eb="1">
      <t>オサム</t>
    </rPh>
    <rPh sb="2" eb="3">
      <t>イ</t>
    </rPh>
    <phoneticPr fontId="10"/>
  </si>
  <si>
    <t>第１号様式（第１０条関係）</t>
    <rPh sb="0" eb="1">
      <t>ダイ</t>
    </rPh>
    <rPh sb="2" eb="3">
      <t>ゴウ</t>
    </rPh>
    <rPh sb="3" eb="5">
      <t>ヨウシキ</t>
    </rPh>
    <rPh sb="6" eb="7">
      <t>ダイ</t>
    </rPh>
    <rPh sb="9" eb="10">
      <t>ジョウ</t>
    </rPh>
    <rPh sb="10" eb="12">
      <t>カンケイ</t>
    </rPh>
    <phoneticPr fontId="10"/>
  </si>
  <si>
    <t>号</t>
    <rPh sb="0" eb="1">
      <t>ゴウ</t>
    </rPh>
    <phoneticPr fontId="10"/>
  </si>
  <si>
    <t>円を交付されたく、</t>
    <rPh sb="0" eb="1">
      <t>エン</t>
    </rPh>
    <rPh sb="2" eb="4">
      <t>コウフ</t>
    </rPh>
    <phoneticPr fontId="10"/>
  </si>
  <si>
    <t>記</t>
    <rPh sb="0" eb="1">
      <t>キ</t>
    </rPh>
    <phoneticPr fontId="10"/>
  </si>
  <si>
    <t>発生災害年度</t>
    <rPh sb="0" eb="2">
      <t>ハッセイ</t>
    </rPh>
    <rPh sb="2" eb="4">
      <t>サイガイ</t>
    </rPh>
    <rPh sb="4" eb="6">
      <t>ネンド</t>
    </rPh>
    <phoneticPr fontId="10"/>
  </si>
  <si>
    <t>備　　考</t>
    <rPh sb="0" eb="4">
      <t>ビコウ</t>
    </rPh>
    <phoneticPr fontId="10"/>
  </si>
  <si>
    <t>年災害</t>
    <rPh sb="0" eb="1">
      <t>ネン</t>
    </rPh>
    <rPh sb="1" eb="3">
      <t>サイガイ</t>
    </rPh>
    <phoneticPr fontId="10"/>
  </si>
  <si>
    <t>災害復旧事業補助金交付申請書</t>
    <phoneticPr fontId="10"/>
  </si>
  <si>
    <t>地元負担金</t>
    <rPh sb="0" eb="2">
      <t>ジモト</t>
    </rPh>
    <rPh sb="2" eb="5">
      <t>フタンキン</t>
    </rPh>
    <phoneticPr fontId="10"/>
  </si>
  <si>
    <t>住所</t>
    <rPh sb="0" eb="2">
      <t>ジュウショ</t>
    </rPh>
    <phoneticPr fontId="10"/>
  </si>
  <si>
    <t>.</t>
    <phoneticPr fontId="3"/>
  </si>
  <si>
    <t>事業主体</t>
    <rPh sb="0" eb="2">
      <t>ジギョウ</t>
    </rPh>
    <rPh sb="2" eb="4">
      <t>シュタイ</t>
    </rPh>
    <phoneticPr fontId="10"/>
  </si>
  <si>
    <t>代表者</t>
    <rPh sb="0" eb="3">
      <t>ダイヒョウシャ</t>
    </rPh>
    <phoneticPr fontId="10"/>
  </si>
  <si>
    <t>地区番号</t>
    <rPh sb="0" eb="1">
      <t>チ</t>
    </rPh>
    <rPh sb="1" eb="2">
      <t>ク</t>
    </rPh>
    <rPh sb="2" eb="4">
      <t>バンゴウ</t>
    </rPh>
    <phoneticPr fontId="10"/>
  </si>
  <si>
    <t>箇所番号</t>
    <rPh sb="0" eb="2">
      <t>カショ</t>
    </rPh>
    <rPh sb="2" eb="4">
      <t>バンゴウ</t>
    </rPh>
    <phoneticPr fontId="10"/>
  </si>
  <si>
    <t>内訳は別紙災害復旧事業補助計画書のとおり</t>
    <rPh sb="0" eb="2">
      <t>ウチワケ</t>
    </rPh>
    <rPh sb="3" eb="5">
      <t>ベッシ</t>
    </rPh>
    <rPh sb="5" eb="7">
      <t>サイガイ</t>
    </rPh>
    <rPh sb="7" eb="9">
      <t>フッキュウ</t>
    </rPh>
    <rPh sb="9" eb="11">
      <t>ジギョウ</t>
    </rPh>
    <rPh sb="11" eb="13">
      <t>ホジョ</t>
    </rPh>
    <rPh sb="13" eb="16">
      <t>ケイカクショ</t>
    </rPh>
    <phoneticPr fontId="10"/>
  </si>
  <si>
    <t>奈良県補助金交付規則第 ３ 条及び農地及び農業用施設災害復旧事業補助金交付要綱第 １０ 条の規定により</t>
    <rPh sb="0" eb="3">
      <t>ナラケン</t>
    </rPh>
    <rPh sb="3" eb="6">
      <t>ホジョキン</t>
    </rPh>
    <rPh sb="6" eb="8">
      <t>コウフ</t>
    </rPh>
    <rPh sb="8" eb="10">
      <t>キソク</t>
    </rPh>
    <rPh sb="10" eb="11">
      <t>ダイ</t>
    </rPh>
    <rPh sb="14" eb="15">
      <t>ジョウ</t>
    </rPh>
    <rPh sb="15" eb="16">
      <t>オヨ</t>
    </rPh>
    <rPh sb="17" eb="19">
      <t>ノウチ</t>
    </rPh>
    <rPh sb="19" eb="20">
      <t>オヨ</t>
    </rPh>
    <rPh sb="21" eb="24">
      <t>ノウギョウヨウ</t>
    </rPh>
    <rPh sb="24" eb="26">
      <t>シセツ</t>
    </rPh>
    <rPh sb="26" eb="28">
      <t>サイガイ</t>
    </rPh>
    <rPh sb="28" eb="30">
      <t>フッキュウ</t>
    </rPh>
    <rPh sb="30" eb="32">
      <t>ジギョウ</t>
    </rPh>
    <rPh sb="32" eb="35">
      <t>ホジョキン</t>
    </rPh>
    <rPh sb="35" eb="37">
      <t>コウフ</t>
    </rPh>
    <rPh sb="37" eb="39">
      <t>ヨウコウ</t>
    </rPh>
    <rPh sb="39" eb="40">
      <t>ダイ</t>
    </rPh>
    <rPh sb="44" eb="45">
      <t>ジョウ</t>
    </rPh>
    <rPh sb="46" eb="48">
      <t>キテイ</t>
    </rPh>
    <phoneticPr fontId="10"/>
  </si>
  <si>
    <t>別紙関係書類を添えて申請します。</t>
    <rPh sb="7" eb="8">
      <t>ソ</t>
    </rPh>
    <rPh sb="10" eb="12">
      <t>シンセイ</t>
    </rPh>
    <phoneticPr fontId="10"/>
  </si>
  <si>
    <t>　　箇所分</t>
    <rPh sb="2" eb="4">
      <t>カショ</t>
    </rPh>
    <rPh sb="4" eb="5">
      <t>ブン</t>
    </rPh>
    <phoneticPr fontId="10"/>
  </si>
  <si>
    <t>事業年度　        年度</t>
    <rPh sb="0" eb="2">
      <t>ジギョウ</t>
    </rPh>
    <rPh sb="2" eb="4">
      <t>ネンド</t>
    </rPh>
    <rPh sb="13" eb="15">
      <t>ネンド</t>
    </rPh>
    <phoneticPr fontId="10"/>
  </si>
  <si>
    <t>記</t>
    <rPh sb="0" eb="1">
      <t>キ</t>
    </rPh>
    <phoneticPr fontId="19"/>
  </si>
  <si>
    <t>その他</t>
    <rPh sb="2" eb="3">
      <t>タ</t>
    </rPh>
    <phoneticPr fontId="19"/>
  </si>
  <si>
    <t>区　　分</t>
    <rPh sb="0" eb="1">
      <t>ク</t>
    </rPh>
    <rPh sb="3" eb="4">
      <t>ブン</t>
    </rPh>
    <phoneticPr fontId="19"/>
  </si>
  <si>
    <t>予　算　額</t>
    <rPh sb="0" eb="1">
      <t>ヨ</t>
    </rPh>
    <rPh sb="2" eb="3">
      <t>サン</t>
    </rPh>
    <rPh sb="4" eb="5">
      <t>ガク</t>
    </rPh>
    <phoneticPr fontId="19"/>
  </si>
  <si>
    <t>精　算　額</t>
    <rPh sb="0" eb="1">
      <t>セイ</t>
    </rPh>
    <rPh sb="2" eb="3">
      <t>サン</t>
    </rPh>
    <rPh sb="4" eb="5">
      <t>ガク</t>
    </rPh>
    <phoneticPr fontId="19"/>
  </si>
  <si>
    <t>補助金</t>
    <rPh sb="0" eb="3">
      <t>ホジョキン</t>
    </rPh>
    <phoneticPr fontId="19"/>
  </si>
  <si>
    <t>市町村費</t>
    <rPh sb="0" eb="3">
      <t>シチョウソン</t>
    </rPh>
    <rPh sb="3" eb="4">
      <t>ヒ</t>
    </rPh>
    <phoneticPr fontId="19"/>
  </si>
  <si>
    <t>（２）支　出　の　部</t>
    <rPh sb="3" eb="4">
      <t>シ</t>
    </rPh>
    <rPh sb="5" eb="6">
      <t>デ</t>
    </rPh>
    <rPh sb="9" eb="10">
      <t>ブ</t>
    </rPh>
    <phoneticPr fontId="19"/>
  </si>
  <si>
    <t>住所</t>
    <rPh sb="0" eb="2">
      <t>ジュウショ</t>
    </rPh>
    <phoneticPr fontId="5"/>
  </si>
  <si>
    <t>代表者</t>
    <rPh sb="0" eb="3">
      <t>ダイヒョウシャ</t>
    </rPh>
    <phoneticPr fontId="5"/>
  </si>
  <si>
    <t>記</t>
    <rPh sb="0" eb="1">
      <t>キ</t>
    </rPh>
    <phoneticPr fontId="5"/>
  </si>
  <si>
    <t>第１０号様式（第１４条関係）</t>
    <rPh sb="0" eb="1">
      <t>ダイ</t>
    </rPh>
    <rPh sb="3" eb="4">
      <t>ゴウ</t>
    </rPh>
    <rPh sb="4" eb="6">
      <t>ヨウシキ</t>
    </rPh>
    <rPh sb="7" eb="8">
      <t>ダイ</t>
    </rPh>
    <rPh sb="10" eb="11">
      <t>ジョウ</t>
    </rPh>
    <rPh sb="11" eb="13">
      <t>カンケイ</t>
    </rPh>
    <phoneticPr fontId="5"/>
  </si>
  <si>
    <t>事業主体</t>
    <rPh sb="0" eb="2">
      <t>ジギョウ</t>
    </rPh>
    <rPh sb="2" eb="4">
      <t>シュタイ</t>
    </rPh>
    <phoneticPr fontId="5"/>
  </si>
  <si>
    <t>　災害復旧（関連）事業計画について変更をし、補助金　　　　　　　　　　　　　　　　円の</t>
    <rPh sb="1" eb="3">
      <t>サイガイ</t>
    </rPh>
    <rPh sb="3" eb="5">
      <t>フッキュウ</t>
    </rPh>
    <rPh sb="6" eb="8">
      <t>カンレン</t>
    </rPh>
    <rPh sb="9" eb="11">
      <t>ジギョウ</t>
    </rPh>
    <rPh sb="11" eb="13">
      <t>ケイカク</t>
    </rPh>
    <rPh sb="17" eb="19">
      <t>ヘンコウ</t>
    </rPh>
    <rPh sb="22" eb="25">
      <t>ホジョキン</t>
    </rPh>
    <rPh sb="41" eb="42">
      <t>エン</t>
    </rPh>
    <phoneticPr fontId="5"/>
  </si>
  <si>
    <t>　追加交付（減額承認）を受けたく、農地及び農業用施設災害復旧事業補助金交付要綱第１４条</t>
    <rPh sb="12" eb="13">
      <t>ウ</t>
    </rPh>
    <rPh sb="17" eb="19">
      <t>ノウチ</t>
    </rPh>
    <rPh sb="19" eb="20">
      <t>オヨ</t>
    </rPh>
    <rPh sb="21" eb="23">
      <t>ノウギョウ</t>
    </rPh>
    <rPh sb="23" eb="26">
      <t>ヨウシセツ</t>
    </rPh>
    <rPh sb="26" eb="28">
      <t>サイガイ</t>
    </rPh>
    <rPh sb="28" eb="30">
      <t>フッキュウ</t>
    </rPh>
    <rPh sb="30" eb="32">
      <t>ジギョウ</t>
    </rPh>
    <rPh sb="32" eb="35">
      <t>ホジョキン</t>
    </rPh>
    <rPh sb="35" eb="37">
      <t>コウフ</t>
    </rPh>
    <rPh sb="37" eb="39">
      <t>ヨウコウ</t>
    </rPh>
    <rPh sb="39" eb="40">
      <t>ダイ</t>
    </rPh>
    <rPh sb="42" eb="43">
      <t>ジョウ</t>
    </rPh>
    <phoneticPr fontId="5"/>
  </si>
  <si>
    <t>　に基づき、下記の関係書類を添えて申請します。</t>
    <rPh sb="6" eb="8">
      <t>カキ</t>
    </rPh>
    <rPh sb="9" eb="11">
      <t>カンケイ</t>
    </rPh>
    <rPh sb="11" eb="13">
      <t>ショルイ</t>
    </rPh>
    <rPh sb="14" eb="15">
      <t>ソ</t>
    </rPh>
    <rPh sb="17" eb="19">
      <t>シンセイ</t>
    </rPh>
    <phoneticPr fontId="5"/>
  </si>
  <si>
    <t>　　１　収支予算書（第３号様式）</t>
    <rPh sb="4" eb="6">
      <t>シュウシ</t>
    </rPh>
    <rPh sb="6" eb="9">
      <t>ヨサンショ</t>
    </rPh>
    <rPh sb="10" eb="11">
      <t>ダイ</t>
    </rPh>
    <rPh sb="12" eb="13">
      <t>ゴウ</t>
    </rPh>
    <rPh sb="13" eb="15">
      <t>ヨウシキ</t>
    </rPh>
    <phoneticPr fontId="5"/>
  </si>
  <si>
    <t>　　２　災害復旧事業補助計画書（第４号様式）</t>
    <rPh sb="4" eb="6">
      <t>サイガイ</t>
    </rPh>
    <rPh sb="6" eb="8">
      <t>フッキュウ</t>
    </rPh>
    <rPh sb="8" eb="10">
      <t>ジギョウ</t>
    </rPh>
    <rPh sb="10" eb="12">
      <t>ホジョ</t>
    </rPh>
    <rPh sb="12" eb="15">
      <t>ケイカクショ</t>
    </rPh>
    <rPh sb="16" eb="17">
      <t>ダイ</t>
    </rPh>
    <rPh sb="18" eb="19">
      <t>ゴウ</t>
    </rPh>
    <rPh sb="19" eb="21">
      <t>ヨウシキ</t>
    </rPh>
    <phoneticPr fontId="5"/>
  </si>
  <si>
    <t>　　３　事業変更理由書</t>
    <rPh sb="4" eb="6">
      <t>ジギョウ</t>
    </rPh>
    <rPh sb="6" eb="8">
      <t>ヘンコウ</t>
    </rPh>
    <rPh sb="8" eb="11">
      <t>リユウショ</t>
    </rPh>
    <phoneticPr fontId="5"/>
  </si>
  <si>
    <t>発生災害年度</t>
    <rPh sb="0" eb="2">
      <t>ハッセイ</t>
    </rPh>
    <rPh sb="2" eb="4">
      <t>サイガイ</t>
    </rPh>
    <rPh sb="4" eb="6">
      <t>ネンド</t>
    </rPh>
    <phoneticPr fontId="5"/>
  </si>
  <si>
    <t>地区番号</t>
    <rPh sb="0" eb="2">
      <t>チク</t>
    </rPh>
    <rPh sb="2" eb="4">
      <t>バンゴウ</t>
    </rPh>
    <phoneticPr fontId="5"/>
  </si>
  <si>
    <t>箇所番号</t>
    <rPh sb="0" eb="2">
      <t>カショ</t>
    </rPh>
    <rPh sb="2" eb="4">
      <t>バンゴウ</t>
    </rPh>
    <phoneticPr fontId="5"/>
  </si>
  <si>
    <t>県補助金</t>
    <rPh sb="0" eb="1">
      <t>ケン</t>
    </rPh>
    <rPh sb="1" eb="4">
      <t>ホジョキン</t>
    </rPh>
    <phoneticPr fontId="5"/>
  </si>
  <si>
    <t>（注）　関係書類は、変更前と変更後の事業費等が容易に比較対照できるよう変更に係る</t>
    <rPh sb="1" eb="2">
      <t>チュウ</t>
    </rPh>
    <rPh sb="4" eb="6">
      <t>カンケイ</t>
    </rPh>
    <rPh sb="6" eb="8">
      <t>ショルイ</t>
    </rPh>
    <rPh sb="10" eb="13">
      <t>ヘンコウマエ</t>
    </rPh>
    <rPh sb="14" eb="17">
      <t>ヘンコウゴ</t>
    </rPh>
    <rPh sb="18" eb="21">
      <t>ジギョウヒ</t>
    </rPh>
    <rPh sb="21" eb="22">
      <t>トウ</t>
    </rPh>
    <rPh sb="23" eb="25">
      <t>ヨウイ</t>
    </rPh>
    <rPh sb="26" eb="28">
      <t>ヒカク</t>
    </rPh>
    <rPh sb="28" eb="30">
      <t>タイショウ</t>
    </rPh>
    <rPh sb="35" eb="37">
      <t>ヘンコウ</t>
    </rPh>
    <rPh sb="38" eb="39">
      <t>カカ</t>
    </rPh>
    <phoneticPr fontId="5"/>
  </si>
  <si>
    <t>　　　　部分についてのみ、変更前を括弧書きで上段に記載すること。</t>
    <rPh sb="4" eb="6">
      <t>ブブン</t>
    </rPh>
    <rPh sb="13" eb="16">
      <t>ヘンコウマエ</t>
    </rPh>
    <rPh sb="17" eb="19">
      <t>カッコ</t>
    </rPh>
    <rPh sb="19" eb="20">
      <t>ガ</t>
    </rPh>
    <rPh sb="22" eb="24">
      <t>ジョウダン</t>
    </rPh>
    <rPh sb="25" eb="27">
      <t>キサイ</t>
    </rPh>
    <phoneticPr fontId="5"/>
  </si>
  <si>
    <t xml:space="preserve">       　第　　　　　　号</t>
    <rPh sb="8" eb="9">
      <t>ダイ</t>
    </rPh>
    <rPh sb="15" eb="16">
      <t>ゴウ</t>
    </rPh>
    <phoneticPr fontId="5"/>
  </si>
  <si>
    <t>奈良県知事　　　　　　　　　　殿</t>
    <rPh sb="0" eb="3">
      <t>ナラケン</t>
    </rPh>
    <rPh sb="3" eb="5">
      <t>チジ</t>
    </rPh>
    <rPh sb="15" eb="16">
      <t>ドノ</t>
    </rPh>
    <phoneticPr fontId="5"/>
  </si>
  <si>
    <t>　　　号</t>
    <rPh sb="3" eb="4">
      <t>ゴウ</t>
    </rPh>
    <phoneticPr fontId="5"/>
  </si>
  <si>
    <t>　　号　他　件</t>
    <rPh sb="2" eb="3">
      <t>ゴウ</t>
    </rPh>
    <rPh sb="4" eb="5">
      <t>ホカ</t>
    </rPh>
    <rPh sb="6" eb="7">
      <t>ケン</t>
    </rPh>
    <phoneticPr fontId="5"/>
  </si>
  <si>
    <t>円</t>
    <phoneticPr fontId="10"/>
  </si>
  <si>
    <t>第３号様式 (第１０条関係) (第１４条関係)</t>
    <rPh sb="0" eb="1">
      <t>ダイ</t>
    </rPh>
    <rPh sb="2" eb="3">
      <t>ゴウ</t>
    </rPh>
    <rPh sb="3" eb="5">
      <t>ヨウシキ</t>
    </rPh>
    <rPh sb="7" eb="8">
      <t>ダイ</t>
    </rPh>
    <rPh sb="10" eb="11">
      <t>ジョウ</t>
    </rPh>
    <rPh sb="11" eb="13">
      <t>カンケイ</t>
    </rPh>
    <phoneticPr fontId="10"/>
  </si>
  <si>
    <t>第４号様式 (第１０条関係) (第１４条関係)</t>
    <phoneticPr fontId="3"/>
  </si>
  <si>
    <t>工　事　変　更　理　由　書</t>
    <rPh sb="0" eb="1">
      <t>コウ</t>
    </rPh>
    <rPh sb="2" eb="3">
      <t>コト</t>
    </rPh>
    <rPh sb="4" eb="5">
      <t>ヘン</t>
    </rPh>
    <rPh sb="6" eb="7">
      <t>サラ</t>
    </rPh>
    <rPh sb="8" eb="9">
      <t>リ</t>
    </rPh>
    <rPh sb="10" eb="11">
      <t>ヨシ</t>
    </rPh>
    <rPh sb="12" eb="13">
      <t>ショ</t>
    </rPh>
    <phoneticPr fontId="5"/>
  </si>
  <si>
    <t>地区番号及び
箇所番号</t>
    <rPh sb="0" eb="2">
      <t>チク</t>
    </rPh>
    <rPh sb="2" eb="4">
      <t>バンゴウ</t>
    </rPh>
    <rPh sb="4" eb="5">
      <t>オヨ</t>
    </rPh>
    <rPh sb="7" eb="9">
      <t>カショ</t>
    </rPh>
    <rPh sb="9" eb="11">
      <t>バンゴウ</t>
    </rPh>
    <phoneticPr fontId="5"/>
  </si>
  <si>
    <t>変更理由</t>
    <rPh sb="0" eb="2">
      <t>ヘンコウ</t>
    </rPh>
    <rPh sb="2" eb="4">
      <t>リユウ</t>
    </rPh>
    <phoneticPr fontId="5"/>
  </si>
  <si>
    <t>農地災害</t>
    <rPh sb="0" eb="2">
      <t>ノウチ</t>
    </rPh>
    <rPh sb="2" eb="4">
      <t>サイガイ</t>
    </rPh>
    <phoneticPr fontId="5"/>
  </si>
  <si>
    <t>施設災害</t>
    <rPh sb="0" eb="2">
      <t>シセツ</t>
    </rPh>
    <rPh sb="2" eb="4">
      <t>サイガイ</t>
    </rPh>
    <phoneticPr fontId="5"/>
  </si>
  <si>
    <t>奈良県知事　殿</t>
    <rPh sb="0" eb="3">
      <t>ナラケン</t>
    </rPh>
    <rPh sb="3" eb="5">
      <t>チジ</t>
    </rPh>
    <rPh sb="6" eb="7">
      <t>ドノ</t>
    </rPh>
    <phoneticPr fontId="10"/>
  </si>
  <si>
    <t>市町村名</t>
    <rPh sb="0" eb="4">
      <t>シチョウソンメイ</t>
    </rPh>
    <phoneticPr fontId="5"/>
  </si>
  <si>
    <t>令和　　年　　月　　日</t>
    <rPh sb="0" eb="2">
      <t>レイワ</t>
    </rPh>
    <rPh sb="4" eb="5">
      <t>ネン</t>
    </rPh>
    <rPh sb="7" eb="8">
      <t>ツキ</t>
    </rPh>
    <rPh sb="10" eb="11">
      <t>ヒ</t>
    </rPh>
    <phoneticPr fontId="10"/>
  </si>
  <si>
    <t>令和</t>
    <rPh sb="0" eb="2">
      <t>レイワ</t>
    </rPh>
    <phoneticPr fontId="10"/>
  </si>
  <si>
    <t>議決年月日　令和　　年　　月　　日</t>
    <rPh sb="0" eb="2">
      <t>ギケツ</t>
    </rPh>
    <rPh sb="2" eb="3">
      <t>ネン</t>
    </rPh>
    <rPh sb="3" eb="4">
      <t>ガツ</t>
    </rPh>
    <rPh sb="4" eb="5">
      <t>ヒ</t>
    </rPh>
    <rPh sb="6" eb="8">
      <t>レイワ</t>
    </rPh>
    <rPh sb="10" eb="11">
      <t>ネン</t>
    </rPh>
    <rPh sb="13" eb="14">
      <t>ガツ</t>
    </rPh>
    <rPh sb="16" eb="17">
      <t>ニチ</t>
    </rPh>
    <phoneticPr fontId="10"/>
  </si>
  <si>
    <t>令和     年災</t>
    <rPh sb="0" eb="2">
      <t>レイワ</t>
    </rPh>
    <rPh sb="7" eb="8">
      <t>ネン</t>
    </rPh>
    <rPh sb="8" eb="9">
      <t>ワザワ</t>
    </rPh>
    <phoneticPr fontId="10"/>
  </si>
  <si>
    <t>令和年月日</t>
    <rPh sb="0" eb="2">
      <t>レイワ</t>
    </rPh>
    <rPh sb="2" eb="3">
      <t>ネン</t>
    </rPh>
    <rPh sb="3" eb="4">
      <t>ガツ</t>
    </rPh>
    <rPh sb="4" eb="5">
      <t>ニチ</t>
    </rPh>
    <phoneticPr fontId="5"/>
  </si>
  <si>
    <t>　　令和　　年　月　日付け、奈良県指令　　第　　　　号で、補助指令を受けた令和　　年度</t>
    <rPh sb="2" eb="4">
      <t>レイワ</t>
    </rPh>
    <rPh sb="6" eb="7">
      <t>ネン</t>
    </rPh>
    <rPh sb="8" eb="9">
      <t>ガツ</t>
    </rPh>
    <rPh sb="10" eb="11">
      <t>ニチ</t>
    </rPh>
    <rPh sb="11" eb="12">
      <t>ヅ</t>
    </rPh>
    <rPh sb="14" eb="17">
      <t>ナラケン</t>
    </rPh>
    <rPh sb="17" eb="19">
      <t>シレイ</t>
    </rPh>
    <rPh sb="21" eb="22">
      <t>ダイ</t>
    </rPh>
    <rPh sb="26" eb="27">
      <t>ゴウ</t>
    </rPh>
    <rPh sb="29" eb="31">
      <t>ホジョ</t>
    </rPh>
    <rPh sb="31" eb="33">
      <t>シレイ</t>
    </rPh>
    <rPh sb="34" eb="35">
      <t>ウ</t>
    </rPh>
    <rPh sb="37" eb="39">
      <t>レイワ</t>
    </rPh>
    <rPh sb="41" eb="43">
      <t>ネンド</t>
    </rPh>
    <phoneticPr fontId="5"/>
  </si>
  <si>
    <t>令和　　年度災害復旧（関連）事業補助金変更交付申請書</t>
    <rPh sb="0" eb="2">
      <t>レイワ</t>
    </rPh>
    <rPh sb="4" eb="6">
      <t>ネンド</t>
    </rPh>
    <rPh sb="6" eb="8">
      <t>サイガイ</t>
    </rPh>
    <rPh sb="8" eb="10">
      <t>フッキュウ</t>
    </rPh>
    <rPh sb="11" eb="13">
      <t>カンレン</t>
    </rPh>
    <rPh sb="14" eb="16">
      <t>ジギョウ</t>
    </rPh>
    <rPh sb="16" eb="19">
      <t>ホジョキン</t>
    </rPh>
    <rPh sb="19" eb="21">
      <t>ヘンコウ</t>
    </rPh>
    <rPh sb="21" eb="23">
      <t>コウフ</t>
    </rPh>
    <rPh sb="23" eb="26">
      <t>シンセイショ</t>
    </rPh>
    <phoneticPr fontId="5"/>
  </si>
  <si>
    <t>令和　　年災害</t>
    <rPh sb="0" eb="2">
      <t>レイワ</t>
    </rPh>
    <rPh sb="4" eb="5">
      <t>ネン</t>
    </rPh>
    <rPh sb="5" eb="7">
      <t>サイガイ</t>
    </rPh>
    <phoneticPr fontId="5"/>
  </si>
  <si>
    <t>激　　　　　甚　　　　　災　　　　　害</t>
  </si>
  <si>
    <t>　そ　　の　　他　　災　　害</t>
  </si>
  <si>
    <t>積上算定　　　　　比較対象</t>
  </si>
  <si>
    <t>Ａ</t>
  </si>
  <si>
    <t>Ｂ</t>
  </si>
  <si>
    <t>Ｃ</t>
  </si>
  <si>
    <t>Ｄ</t>
  </si>
  <si>
    <t>Ｅ</t>
  </si>
  <si>
    <t>Ｆ</t>
  </si>
  <si>
    <t>ｃ－②</t>
  </si>
  <si>
    <t>ｃ－①</t>
  </si>
  <si>
    <t>ｂ－③</t>
  </si>
  <si>
    <t>100万円以下</t>
  </si>
  <si>
    <t>500万円以下</t>
  </si>
  <si>
    <t>1000万円以下</t>
  </si>
  <si>
    <t>3000万円以下</t>
  </si>
  <si>
    <t>1億円以下</t>
  </si>
  <si>
    <t>１億円越</t>
  </si>
  <si>
    <t>c－③</t>
  </si>
  <si>
    <t>(イ)補助対象額</t>
  </si>
  <si>
    <t>(ロ)</t>
  </si>
  <si>
    <t>(ニ)補助対象額</t>
  </si>
  <si>
    <t>Ａ～Ｆの率</t>
  </si>
  <si>
    <t>積上算定額</t>
  </si>
  <si>
    <t>(ハ)A～Fの計</t>
  </si>
  <si>
    <t>事業主体名：</t>
    <phoneticPr fontId="10"/>
  </si>
  <si>
    <t>農</t>
    <rPh sb="0" eb="1">
      <t>ノウ</t>
    </rPh>
    <phoneticPr fontId="10"/>
  </si>
  <si>
    <t>地</t>
    <rPh sb="0" eb="1">
      <t>チ</t>
    </rPh>
    <phoneticPr fontId="10"/>
  </si>
  <si>
    <t>業</t>
    <rPh sb="0" eb="1">
      <t>ギョウ</t>
    </rPh>
    <phoneticPr fontId="10"/>
  </si>
  <si>
    <t>用</t>
    <rPh sb="0" eb="1">
      <t>ヨウ</t>
    </rPh>
    <phoneticPr fontId="10"/>
  </si>
  <si>
    <t>施</t>
    <rPh sb="0" eb="1">
      <t>シ</t>
    </rPh>
    <phoneticPr fontId="10"/>
  </si>
  <si>
    <t>設</t>
  </si>
  <si>
    <t>　　④　積上げ算定比較対象の場合、箇所決定事業費の階層別区分集計</t>
    <rPh sb="14" eb="16">
      <t>バアイ</t>
    </rPh>
    <phoneticPr fontId="10"/>
  </si>
  <si>
    <t>補助対象額</t>
    <rPh sb="0" eb="2">
      <t>ホジョ</t>
    </rPh>
    <rPh sb="2" eb="5">
      <t>タイショウガク</t>
    </rPh>
    <phoneticPr fontId="10"/>
  </si>
  <si>
    <t>按分端数処理欄（四捨五入により生ずる端数を調整し合計を合わす）</t>
  </si>
  <si>
    <t>　実　支　出　額　(３)</t>
  </si>
  <si>
    <t>小数１位を</t>
  </si>
  <si>
    <t>小数３位を</t>
  </si>
  <si>
    <t>端数処理</t>
  </si>
  <si>
    <t>四捨五入</t>
  </si>
  <si>
    <t>＋，－値</t>
  </si>
  <si>
    <t>(表３－２）実支出額(3)の合計</t>
  </si>
  <si>
    <t>要修正値</t>
  </si>
  <si>
    <t>区　分</t>
  </si>
  <si>
    <t>補助金額</t>
    <rPh sb="0" eb="3">
      <t>ホジョキン</t>
    </rPh>
    <rPh sb="3" eb="4">
      <t>ガク</t>
    </rPh>
    <phoneticPr fontId="10"/>
  </si>
  <si>
    <t>　千円以下切捨</t>
    <rPh sb="1" eb="2">
      <t>セン</t>
    </rPh>
    <rPh sb="2" eb="5">
      <t>エンイカ</t>
    </rPh>
    <rPh sb="5" eb="6">
      <t>キ</t>
    </rPh>
    <rPh sb="6" eb="7">
      <t>ス</t>
    </rPh>
    <phoneticPr fontId="10"/>
  </si>
  <si>
    <t>×0.205</t>
    <phoneticPr fontId="10"/>
  </si>
  <si>
    <t>×0.192</t>
    <phoneticPr fontId="10"/>
  </si>
  <si>
    <t>×0.174</t>
    <phoneticPr fontId="10"/>
  </si>
  <si>
    <t>×0.151</t>
    <phoneticPr fontId="10"/>
  </si>
  <si>
    <t>×0.116</t>
    <phoneticPr fontId="10"/>
  </si>
  <si>
    <t>×0.060</t>
    <phoneticPr fontId="10"/>
  </si>
  <si>
    <t>　　イ＋min(ロ又はハ)＋ニ</t>
    <rPh sb="9" eb="10">
      <t>マタ</t>
    </rPh>
    <phoneticPr fontId="10"/>
  </si>
  <si>
    <t>第2号様式（第10条、第17条関係）</t>
    <rPh sb="0" eb="1">
      <t>ダイ</t>
    </rPh>
    <rPh sb="2" eb="3">
      <t>ゴウ</t>
    </rPh>
    <rPh sb="3" eb="5">
      <t>ヨウシキ</t>
    </rPh>
    <rPh sb="6" eb="7">
      <t>ダイ</t>
    </rPh>
    <rPh sb="9" eb="10">
      <t>ジョウ</t>
    </rPh>
    <phoneticPr fontId="19"/>
  </si>
  <si>
    <t>奈良県知事　殿</t>
    <rPh sb="0" eb="3">
      <t>ナラケン</t>
    </rPh>
    <rPh sb="3" eb="5">
      <t>チジ</t>
    </rPh>
    <rPh sb="6" eb="7">
      <t>ドノ</t>
    </rPh>
    <phoneticPr fontId="19"/>
  </si>
  <si>
    <t>摘　要</t>
    <rPh sb="0" eb="1">
      <t>ツム</t>
    </rPh>
    <rPh sb="2" eb="3">
      <t>ヨウ</t>
    </rPh>
    <phoneticPr fontId="19"/>
  </si>
  <si>
    <t>地区番号：</t>
    <rPh sb="0" eb="2">
      <t>チク</t>
    </rPh>
    <rPh sb="2" eb="4">
      <t>バンゴウ</t>
    </rPh>
    <phoneticPr fontId="10"/>
  </si>
  <si>
    <t>年度</t>
    <rPh sb="0" eb="2">
      <t>ネンド</t>
    </rPh>
    <phoneticPr fontId="10"/>
  </si>
  <si>
    <t>補助金額</t>
    <rPh sb="0" eb="3">
      <t>ホジョキン</t>
    </rPh>
    <rPh sb="3" eb="4">
      <t>ガク</t>
    </rPh>
    <phoneticPr fontId="10"/>
  </si>
  <si>
    <t>　　</t>
    <phoneticPr fontId="10"/>
  </si>
  <si>
    <t>年　　月　　日</t>
    <rPh sb="0" eb="1">
      <t>ネン</t>
    </rPh>
    <rPh sb="3" eb="4">
      <t>ツキ</t>
    </rPh>
    <rPh sb="6" eb="7">
      <t>ヒ</t>
    </rPh>
    <phoneticPr fontId="19"/>
  </si>
  <si>
    <t>農業用施設</t>
    <rPh sb="0" eb="3">
      <t>ノウギョウヨウ</t>
    </rPh>
    <rPh sb="3" eb="5">
      <t>シセツ</t>
    </rPh>
    <phoneticPr fontId="10"/>
  </si>
  <si>
    <t>設計委託費</t>
    <rPh sb="0" eb="2">
      <t>セッケイ</t>
    </rPh>
    <rPh sb="2" eb="5">
      <t>イタクヒ</t>
    </rPh>
    <phoneticPr fontId="10"/>
  </si>
  <si>
    <t>　対象工種
・協定締結</t>
    <rPh sb="7" eb="11">
      <t>キョウテイテイケツ</t>
    </rPh>
    <phoneticPr fontId="10"/>
  </si>
  <si>
    <t>箇所</t>
  </si>
  <si>
    <t>番号</t>
    <rPh sb="0" eb="2">
      <t>バンゴウ</t>
    </rPh>
    <phoneticPr fontId="10"/>
  </si>
  <si>
    <t>外計</t>
    <rPh sb="0" eb="1">
      <t>ホカ</t>
    </rPh>
    <phoneticPr fontId="10"/>
  </si>
  <si>
    <t>査</t>
    <rPh sb="0" eb="1">
      <t>サ</t>
    </rPh>
    <phoneticPr fontId="10"/>
  </si>
  <si>
    <t>定</t>
    <phoneticPr fontId="10"/>
  </si>
  <si>
    <t>額</t>
  </si>
  <si>
    <t>　　設　計　委　託　費</t>
    <rPh sb="2" eb="3">
      <t>セツ</t>
    </rPh>
    <rPh sb="4" eb="5">
      <t>ケイ</t>
    </rPh>
    <rPh sb="6" eb="7">
      <t>イ</t>
    </rPh>
    <rPh sb="8" eb="9">
      <t>タク</t>
    </rPh>
    <rPh sb="10" eb="11">
      <t>ヒ</t>
    </rPh>
    <phoneticPr fontId="10"/>
  </si>
  <si>
    <t>契約書</t>
    <rPh sb="0" eb="3">
      <t>ケイヤクショ</t>
    </rPh>
    <phoneticPr fontId="10"/>
  </si>
  <si>
    <t>設計委託費にかかる契約書</t>
    <rPh sb="0" eb="2">
      <t>セッケイ</t>
    </rPh>
    <rPh sb="2" eb="5">
      <t>イタクヒ</t>
    </rPh>
    <rPh sb="9" eb="12">
      <t>ケイヤクショ</t>
    </rPh>
    <phoneticPr fontId="10"/>
  </si>
  <si>
    <t>１）収　入　の　部</t>
    <rPh sb="2" eb="3">
      <t>オサム</t>
    </rPh>
    <rPh sb="4" eb="5">
      <t>イ</t>
    </rPh>
    <rPh sb="8" eb="9">
      <t>ブ</t>
    </rPh>
    <phoneticPr fontId="19"/>
  </si>
  <si>
    <t>　計</t>
    <rPh sb="1" eb="2">
      <t>ケイ</t>
    </rPh>
    <phoneticPr fontId="19"/>
  </si>
  <si>
    <t>（2）農業用施設</t>
    <rPh sb="3" eb="6">
      <t>ノウギョウヨウ</t>
    </rPh>
    <rPh sb="6" eb="8">
      <t>シセツ</t>
    </rPh>
    <phoneticPr fontId="19"/>
  </si>
  <si>
    <t>（1）農　地</t>
    <rPh sb="3" eb="4">
      <t>ノウ</t>
    </rPh>
    <rPh sb="5" eb="6">
      <t>チ</t>
    </rPh>
    <phoneticPr fontId="19"/>
  </si>
  <si>
    <t>（3）合　計</t>
    <rPh sb="3" eb="4">
      <t>ゴウ</t>
    </rPh>
    <rPh sb="5" eb="6">
      <t>ケイ</t>
    </rPh>
    <phoneticPr fontId="19"/>
  </si>
  <si>
    <t>委託費</t>
    <rPh sb="0" eb="3">
      <t>イタクヒ</t>
    </rPh>
    <phoneticPr fontId="19"/>
  </si>
  <si>
    <t>（○/□～○/△)</t>
    <phoneticPr fontId="10"/>
  </si>
  <si>
    <t>　災害　月日</t>
    <rPh sb="1" eb="3">
      <t>サイガイ</t>
    </rPh>
    <rPh sb="4" eb="6">
      <t>ガッピ</t>
    </rPh>
    <phoneticPr fontId="10"/>
  </si>
  <si>
    <t>補助金額　計</t>
    <rPh sb="0" eb="3">
      <t>ホジョキン</t>
    </rPh>
    <rPh sb="3" eb="4">
      <t>ガク</t>
    </rPh>
    <rPh sb="5" eb="6">
      <t>ケイ</t>
    </rPh>
    <phoneticPr fontId="10"/>
  </si>
  <si>
    <t>査定額</t>
    <rPh sb="0" eb="2">
      <t>サテイ</t>
    </rPh>
    <rPh sb="2" eb="3">
      <t>ガク</t>
    </rPh>
    <phoneticPr fontId="10"/>
  </si>
  <si>
    <t>第　号</t>
    <rPh sb="0" eb="1">
      <t>ダイ</t>
    </rPh>
    <rPh sb="2" eb="3">
      <t>ゴウ</t>
    </rPh>
    <phoneticPr fontId="19"/>
  </si>
  <si>
    <t>番　号</t>
    <rPh sb="0" eb="1">
      <t>バン</t>
    </rPh>
    <rPh sb="2" eb="3">
      <t>ゴウ</t>
    </rPh>
    <phoneticPr fontId="10"/>
  </si>
  <si>
    <t>(注)補助対象額についてのみ記載する。</t>
    <rPh sb="3" eb="5">
      <t>ホジョ</t>
    </rPh>
    <rPh sb="5" eb="8">
      <t>タイショウガク</t>
    </rPh>
    <rPh sb="14" eb="16">
      <t>キサイ</t>
    </rPh>
    <phoneticPr fontId="19"/>
  </si>
  <si>
    <t>4にかかる事業主体の検査書</t>
    <rPh sb="5" eb="7">
      <t>ジギョウ</t>
    </rPh>
    <rPh sb="7" eb="9">
      <t>シュタイ</t>
    </rPh>
    <rPh sb="10" eb="13">
      <t>ケンサショ</t>
    </rPh>
    <phoneticPr fontId="10"/>
  </si>
  <si>
    <t>第6号様式（第10条、第17条関係）</t>
    <rPh sb="0" eb="1">
      <t>ダイ</t>
    </rPh>
    <rPh sb="2" eb="3">
      <t>ゴウ</t>
    </rPh>
    <rPh sb="3" eb="5">
      <t>ヨウシキ</t>
    </rPh>
    <rPh sb="6" eb="7">
      <t>ダイ</t>
    </rPh>
    <rPh sb="9" eb="10">
      <t>ジョウ</t>
    </rPh>
    <rPh sb="15" eb="17">
      <t>カンケイ</t>
    </rPh>
    <phoneticPr fontId="20"/>
  </si>
  <si>
    <t>第5号様式（第10条、第17条関係）</t>
    <rPh sb="6" eb="7">
      <t>ダイ</t>
    </rPh>
    <rPh sb="9" eb="10">
      <t>ジョウ</t>
    </rPh>
    <rPh sb="11" eb="12">
      <t>ダイ</t>
    </rPh>
    <rPh sb="14" eb="15">
      <t>ジョウ</t>
    </rPh>
    <rPh sb="15" eb="17">
      <t>カンケイ</t>
    </rPh>
    <phoneticPr fontId="19"/>
  </si>
  <si>
    <t>　　補　助　対　象　額</t>
    <rPh sb="2" eb="3">
      <t>ホ</t>
    </rPh>
    <rPh sb="4" eb="5">
      <t>スケ</t>
    </rPh>
    <rPh sb="6" eb="7">
      <t>タイ</t>
    </rPh>
    <rPh sb="8" eb="9">
      <t>ゾウ</t>
    </rPh>
    <rPh sb="10" eb="11">
      <t>ガク</t>
    </rPh>
    <phoneticPr fontId="10"/>
  </si>
  <si>
    <t>補助対象額</t>
    <rPh sb="0" eb="5">
      <t>ホジョタイショウガク</t>
    </rPh>
    <phoneticPr fontId="10"/>
  </si>
  <si>
    <t>合　計</t>
    <phoneticPr fontId="10"/>
  </si>
  <si>
    <t>区　分</t>
    <phoneticPr fontId="10"/>
  </si>
  <si>
    <t>農  地</t>
  </si>
  <si>
    <t>箇所番号</t>
    <phoneticPr fontId="10"/>
  </si>
  <si>
    <t>消費税率</t>
    <rPh sb="0" eb="3">
      <t>ショウヒゼイ</t>
    </rPh>
    <rPh sb="3" eb="4">
      <t>リツ</t>
    </rPh>
    <phoneticPr fontId="10"/>
  </si>
  <si>
    <t>=</t>
    <phoneticPr fontId="10"/>
  </si>
  <si>
    <t>千円･･･A6</t>
    <rPh sb="0" eb="2">
      <t>センエン</t>
    </rPh>
    <phoneticPr fontId="13"/>
  </si>
  <si>
    <t>　B：未申請箇所他の控除額</t>
    <rPh sb="3" eb="6">
      <t>ミシンセイ</t>
    </rPh>
    <rPh sb="6" eb="8">
      <t>カショ</t>
    </rPh>
    <rPh sb="8" eb="9">
      <t>ホカ</t>
    </rPh>
    <rPh sb="10" eb="13">
      <t>コウジョガク</t>
    </rPh>
    <phoneticPr fontId="13"/>
  </si>
  <si>
    <t>千円･･･A5</t>
    <rPh sb="0" eb="2">
      <t>センエン</t>
    </rPh>
    <phoneticPr fontId="10"/>
  </si>
  <si>
    <t>控除額 =</t>
    <rPh sb="0" eb="3">
      <t>コウジョガク</t>
    </rPh>
    <phoneticPr fontId="13"/>
  </si>
  <si>
    <t>%･････A4</t>
    <phoneticPr fontId="10"/>
  </si>
  <si>
    <t>決定事業費A2÷申請額A3</t>
    <phoneticPr fontId="10"/>
  </si>
  <si>
    <t>　A：失格欠格等による控除額</t>
    <rPh sb="3" eb="5">
      <t>シッカク</t>
    </rPh>
    <rPh sb="5" eb="7">
      <t>ケッカク</t>
    </rPh>
    <rPh sb="7" eb="8">
      <t>トウ</t>
    </rPh>
    <rPh sb="11" eb="14">
      <t>コウジョガク</t>
    </rPh>
    <phoneticPr fontId="13"/>
  </si>
  <si>
    <t>　算定内容</t>
  </si>
  <si>
    <t>②失格・欠格・未申請箇所経費の控除額</t>
  </si>
  <si>
    <t>申請額</t>
    <rPh sb="0" eb="3">
      <t>シンセイガク</t>
    </rPh>
    <phoneticPr fontId="10"/>
  </si>
  <si>
    <t>A3</t>
    <phoneticPr fontId="10"/>
  </si>
  <si>
    <t>A2</t>
    <phoneticPr fontId="10"/>
  </si>
  <si>
    <t>未申請他</t>
    <rPh sb="0" eb="3">
      <t>ミシンセイ</t>
    </rPh>
    <rPh sb="3" eb="4">
      <t>ホカ</t>
    </rPh>
    <phoneticPr fontId="10"/>
  </si>
  <si>
    <t>欠格</t>
    <rPh sb="0" eb="2">
      <t>ケッカク</t>
    </rPh>
    <phoneticPr fontId="10"/>
  </si>
  <si>
    <t>査定</t>
    <rPh sb="0" eb="2">
      <t>サテイ</t>
    </rPh>
    <phoneticPr fontId="10"/>
  </si>
  <si>
    <t>決定事業費</t>
    <rPh sb="0" eb="2">
      <t>ケッテイ</t>
    </rPh>
    <rPh sb="2" eb="5">
      <t>ジギョウヒ</t>
    </rPh>
    <phoneticPr fontId="10"/>
  </si>
  <si>
    <t>事業費</t>
    <rPh sb="0" eb="3">
      <t>ジギョウヒ</t>
    </rPh>
    <phoneticPr fontId="10"/>
  </si>
  <si>
    <t>A6</t>
    <phoneticPr fontId="10"/>
  </si>
  <si>
    <t>査定設計委託費対象金額</t>
    <rPh sb="0" eb="2">
      <t>サテイ</t>
    </rPh>
    <rPh sb="2" eb="4">
      <t>セッケイ</t>
    </rPh>
    <rPh sb="4" eb="7">
      <t>イタクヒ</t>
    </rPh>
    <rPh sb="7" eb="9">
      <t>タイショウ</t>
    </rPh>
    <rPh sb="9" eb="11">
      <t>キンガク</t>
    </rPh>
    <phoneticPr fontId="10"/>
  </si>
  <si>
    <t>A1</t>
    <phoneticPr fontId="10"/>
  </si>
  <si>
    <t>委託費　</t>
    <rPh sb="0" eb="3">
      <t>イタクヒ</t>
    </rPh>
    <phoneticPr fontId="10"/>
  </si>
  <si>
    <t>(税抜)</t>
    <rPh sb="1" eb="3">
      <t>ゼイヌキ</t>
    </rPh>
    <phoneticPr fontId="10"/>
  </si>
  <si>
    <t>今回発注業務全体</t>
    <rPh sb="0" eb="2">
      <t>コンカイ</t>
    </rPh>
    <rPh sb="2" eb="4">
      <t>ハッチュウ</t>
    </rPh>
    <rPh sb="4" eb="6">
      <t>ギョウム</t>
    </rPh>
    <rPh sb="6" eb="8">
      <t>ゼンタイ</t>
    </rPh>
    <phoneticPr fontId="10"/>
  </si>
  <si>
    <t>査定設計</t>
    <rPh sb="0" eb="2">
      <t>サテイ</t>
    </rPh>
    <rPh sb="2" eb="4">
      <t>セッケイ</t>
    </rPh>
    <phoneticPr fontId="10"/>
  </si>
  <si>
    <t>①実施設計費（査定設計以外に係る経費）の控除額（歩掛比較等）</t>
  </si>
  <si>
    <t>円（消費税込み）</t>
    <phoneticPr fontId="10"/>
  </si>
  <si>
    <t>４．契約金額</t>
    <phoneticPr fontId="10"/>
  </si>
  <si>
    <t>３．委託実施期間</t>
    <phoneticPr fontId="10"/>
  </si>
  <si>
    <t>　　災害名</t>
    <rPh sb="2" eb="4">
      <t>サイガイ</t>
    </rPh>
    <rPh sb="4" eb="5">
      <t>メイ</t>
    </rPh>
    <phoneticPr fontId="10"/>
  </si>
  <si>
    <t>２．業務名</t>
  </si>
  <si>
    <t>１．事業主体名</t>
  </si>
  <si>
    <t>　　　　　　　　内　　　　　　　　　　　　　　容</t>
  </si>
  <si>
    <t>　　項　　　　目</t>
  </si>
  <si>
    <t>契約書番号</t>
    <rPh sb="0" eb="3">
      <t>ケイヤクショ</t>
    </rPh>
    <phoneticPr fontId="10"/>
  </si>
  <si>
    <t>第7号様式(第10条、第17条関係)</t>
    <rPh sb="0" eb="1">
      <t>ダイ</t>
    </rPh>
    <rPh sb="2" eb="3">
      <t>ゴウ</t>
    </rPh>
    <rPh sb="3" eb="5">
      <t>ヨウシキ</t>
    </rPh>
    <rPh sb="6" eb="7">
      <t>ダイ</t>
    </rPh>
    <rPh sb="9" eb="10">
      <t>ジョウ</t>
    </rPh>
    <rPh sb="11" eb="12">
      <t>ダイ</t>
    </rPh>
    <rPh sb="14" eb="15">
      <t>ジョウ</t>
    </rPh>
    <rPh sb="15" eb="17">
      <t>カンケイ</t>
    </rPh>
    <phoneticPr fontId="10"/>
  </si>
  <si>
    <t>査定設計委託費等　収支予算書（又は収支精算書）</t>
    <rPh sb="9" eb="11">
      <t>シュウシ</t>
    </rPh>
    <rPh sb="11" eb="14">
      <t>ヨサンショ</t>
    </rPh>
    <rPh sb="15" eb="16">
      <t>マタ</t>
    </rPh>
    <rPh sb="17" eb="19">
      <t>シュウシ</t>
    </rPh>
    <phoneticPr fontId="19"/>
  </si>
  <si>
    <t>年において下記災害復旧事業を施工したいので補助金</t>
    <phoneticPr fontId="10"/>
  </si>
  <si>
    <t xml:space="preserve"> 年　度　災　害　復　旧　事　業　補　助　計　画　書</t>
  </si>
  <si>
    <t xml:space="preserve">令　和   </t>
    <rPh sb="0" eb="1">
      <t>レイ</t>
    </rPh>
    <rPh sb="2" eb="3">
      <t>ワ</t>
    </rPh>
    <phoneticPr fontId="5"/>
  </si>
  <si>
    <t>査定設計委託費等　事業の内容及び経費の配分（又は事業成績書）</t>
    <rPh sb="0" eb="2">
      <t>サテイ</t>
    </rPh>
    <rPh sb="2" eb="3">
      <t>セツ</t>
    </rPh>
    <rPh sb="3" eb="4">
      <t>ケイ</t>
    </rPh>
    <rPh sb="4" eb="5">
      <t>イ</t>
    </rPh>
    <rPh sb="5" eb="6">
      <t>タク</t>
    </rPh>
    <rPh sb="6" eb="7">
      <t>ヒ</t>
    </rPh>
    <rPh sb="7" eb="8">
      <t>トウ</t>
    </rPh>
    <phoneticPr fontId="20"/>
  </si>
  <si>
    <t>査定設計委託費等　契約別調書</t>
    <rPh sb="0" eb="2">
      <t>サテイ</t>
    </rPh>
    <rPh sb="7" eb="8">
      <t>トウ</t>
    </rPh>
    <phoneticPr fontId="10"/>
  </si>
  <si>
    <t>又は</t>
    <rPh sb="0" eb="1">
      <t>マタ</t>
    </rPh>
    <phoneticPr fontId="10"/>
  </si>
  <si>
    <t>代 表 者</t>
    <rPh sb="0" eb="1">
      <t>ダイ</t>
    </rPh>
    <rPh sb="2" eb="3">
      <t>オモテ</t>
    </rPh>
    <rPh sb="4" eb="5">
      <t>モノ</t>
    </rPh>
    <phoneticPr fontId="10"/>
  </si>
  <si>
    <t>住　　所</t>
    <rPh sb="0" eb="1">
      <t>ジュウ</t>
    </rPh>
    <rPh sb="3" eb="4">
      <t>ショ</t>
    </rPh>
    <phoneticPr fontId="10"/>
  </si>
  <si>
    <t>農地及び農業用施設災害復旧事業　査定設計委託費等 補助金交付申請書（又は実績報告書）</t>
    <rPh sb="34" eb="35">
      <t>マタ</t>
    </rPh>
    <rPh sb="36" eb="38">
      <t>ジッセキ</t>
    </rPh>
    <rPh sb="38" eb="41">
      <t>ホウコクショ</t>
    </rPh>
    <phoneticPr fontId="10"/>
  </si>
  <si>
    <t>査定設計委託費等　収支予算書（又は収支精算書）（第5号様式）</t>
    <rPh sb="0" eb="2">
      <t>サテイ</t>
    </rPh>
    <rPh sb="9" eb="11">
      <t>シュウシ</t>
    </rPh>
    <rPh sb="11" eb="14">
      <t>ヨサンショ</t>
    </rPh>
    <rPh sb="15" eb="16">
      <t>マタ</t>
    </rPh>
    <rPh sb="17" eb="19">
      <t>シュウシ</t>
    </rPh>
    <phoneticPr fontId="19"/>
  </si>
  <si>
    <t>査定設計委託費等　事業の内容及び経費の配分（又は事業成績書）（第6号様式）</t>
    <rPh sb="7" eb="8">
      <t>トウ</t>
    </rPh>
    <phoneticPr fontId="19"/>
  </si>
  <si>
    <t>査定設計委託費等　契約別調書（第7号様式）</t>
    <rPh sb="9" eb="11">
      <t>ケイヤク</t>
    </rPh>
    <rPh sb="11" eb="12">
      <t>ベツ</t>
    </rPh>
    <rPh sb="12" eb="14">
      <t>チョウショ</t>
    </rPh>
    <phoneticPr fontId="10"/>
  </si>
  <si>
    <t>①</t>
    <phoneticPr fontId="10"/>
  </si>
  <si>
    <t>査定設計以外</t>
    <rPh sb="0" eb="2">
      <t>サテイ</t>
    </rPh>
    <rPh sb="2" eb="4">
      <t>セッケイ</t>
    </rPh>
    <rPh sb="4" eb="6">
      <t>イガイ</t>
    </rPh>
    <phoneticPr fontId="10"/>
  </si>
  <si>
    <t>控除率A4 =</t>
    <rPh sb="0" eb="2">
      <t>コウジョ</t>
    </rPh>
    <rPh sb="2" eb="3">
      <t>リツ</t>
    </rPh>
    <phoneticPr fontId="13"/>
  </si>
  <si>
    <t>対象経費A1×(100%ｰ控除率A4)</t>
    <phoneticPr fontId="10"/>
  </si>
  <si>
    <t>千円･･･①</t>
    <rPh sb="0" eb="2">
      <t>センエン</t>
    </rPh>
    <phoneticPr fontId="10"/>
  </si>
  <si>
    <t>※　一契約毎に作成</t>
    <phoneticPr fontId="10"/>
  </si>
  <si>
    <t>③補助対象額の算定</t>
    <rPh sb="1" eb="3">
      <t>ホジョ</t>
    </rPh>
    <rPh sb="3" eb="6">
      <t>タイショウガク</t>
    </rPh>
    <rPh sb="7" eb="9">
      <t>サンテイ</t>
    </rPh>
    <phoneticPr fontId="10"/>
  </si>
  <si>
    <t>５．補助対象額</t>
    <rPh sb="2" eb="4">
      <t>ホジョ</t>
    </rPh>
    <rPh sb="4" eb="7">
      <t>タイショウガク</t>
    </rPh>
    <phoneticPr fontId="10"/>
  </si>
  <si>
    <t>5.補助対象額</t>
    <phoneticPr fontId="10"/>
  </si>
  <si>
    <t>5.補助対象額</t>
    <rPh sb="2" eb="4">
      <t>ホジョ</t>
    </rPh>
    <rPh sb="4" eb="6">
      <t>タイショウ</t>
    </rPh>
    <phoneticPr fontId="10"/>
  </si>
  <si>
    <t>査定設計書委託費　補助対象額　算定</t>
    <phoneticPr fontId="10"/>
  </si>
  <si>
    <t>単位:千円</t>
  </si>
  <si>
    <t>決定事業費</t>
    <rPh sb="0" eb="5">
      <t>ケッテイジギョウヒ</t>
    </rPh>
    <phoneticPr fontId="10"/>
  </si>
  <si>
    <t>按分率</t>
    <rPh sb="0" eb="2">
      <t>アンブン</t>
    </rPh>
    <rPh sb="2" eb="3">
      <t>リツ</t>
    </rPh>
    <phoneticPr fontId="10"/>
  </si>
  <si>
    <t>各箇所の「補助対象額」は「決定事業費」に「按分率」を乗算する</t>
    <rPh sb="0" eb="1">
      <t>カク</t>
    </rPh>
    <rPh sb="1" eb="3">
      <t>カショ</t>
    </rPh>
    <phoneticPr fontId="10"/>
  </si>
  <si>
    <t>(%)</t>
    <phoneticPr fontId="10"/>
  </si>
  <si>
    <t>4.契約金額(千円以下切捨)</t>
    <rPh sb="7" eb="8">
      <t>セン</t>
    </rPh>
    <rPh sb="8" eb="11">
      <t>エンイカ</t>
    </rPh>
    <rPh sb="11" eb="12">
      <t>キ</t>
    </rPh>
    <rPh sb="12" eb="13">
      <t>ス</t>
    </rPh>
    <phoneticPr fontId="10"/>
  </si>
  <si>
    <t>千円･･･②=A5+A6</t>
    <phoneticPr fontId="10"/>
  </si>
  <si>
    <t>＝4契約額(千円未満切り捨て)ー(①+②)*(1+消費税率)</t>
    <rPh sb="2" eb="5">
      <t>ケイヤクガク</t>
    </rPh>
    <rPh sb="6" eb="7">
      <t>セン</t>
    </rPh>
    <rPh sb="7" eb="8">
      <t>エン</t>
    </rPh>
    <rPh sb="8" eb="10">
      <t>ミマン</t>
    </rPh>
    <rPh sb="10" eb="11">
      <t>キ</t>
    </rPh>
    <rPh sb="12" eb="13">
      <t>ス</t>
    </rPh>
    <phoneticPr fontId="10"/>
  </si>
  <si>
    <t>千円･･･5.補助対象額</t>
    <rPh sb="0" eb="2">
      <t>センエン</t>
    </rPh>
    <rPh sb="7" eb="9">
      <t>ホジョ</t>
    </rPh>
    <rPh sb="9" eb="12">
      <t>タイショウガク</t>
    </rPh>
    <phoneticPr fontId="13"/>
  </si>
  <si>
    <t>千円</t>
    <rPh sb="0" eb="1">
      <t>セン</t>
    </rPh>
    <rPh sb="1" eb="2">
      <t>エン</t>
    </rPh>
    <phoneticPr fontId="19"/>
  </si>
  <si>
    <t>（単位：千円）</t>
    <rPh sb="4" eb="5">
      <t>セン</t>
    </rPh>
    <phoneticPr fontId="10"/>
  </si>
  <si>
    <t>※4は、補助金交付申請書提出時に添付し、実績報告書提出時には添付不要</t>
    <rPh sb="4" eb="7">
      <t>ホジョキン</t>
    </rPh>
    <rPh sb="7" eb="9">
      <t>コウフ</t>
    </rPh>
    <rPh sb="9" eb="12">
      <t>シンセイショ</t>
    </rPh>
    <rPh sb="12" eb="14">
      <t>テイシュツ</t>
    </rPh>
    <rPh sb="14" eb="15">
      <t>ジ</t>
    </rPh>
    <rPh sb="16" eb="18">
      <t>テンプ</t>
    </rPh>
    <rPh sb="20" eb="22">
      <t>ジッセキ</t>
    </rPh>
    <rPh sb="22" eb="25">
      <t>ホウコクショ</t>
    </rPh>
    <rPh sb="25" eb="27">
      <t>テイシュツ</t>
    </rPh>
    <rPh sb="27" eb="28">
      <t>ジ</t>
    </rPh>
    <rPh sb="30" eb="32">
      <t>テンプ</t>
    </rPh>
    <rPh sb="32" eb="34">
      <t>フヨウ</t>
    </rPh>
    <phoneticPr fontId="10"/>
  </si>
  <si>
    <t>　5は、補助金交付申請書提出時には添付不要で、実績報告書提出時には添付必要</t>
    <rPh sb="19" eb="21">
      <t>フヨウ</t>
    </rPh>
    <rPh sb="35" eb="37">
      <t>ヒツヨウ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</si>
</sst>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
    <numFmt numFmtId="178" formatCode="#,##0\ "/>
    <numFmt numFmtId="179" formatCode="&quot;〔&quot;#,##0&quot;〕&quot;"/>
    <numFmt numFmtId="180" formatCode=";;"/>
    <numFmt numFmtId="181" formatCode="\(#,###\)"/>
    <numFmt numFmtId="182" formatCode="&quot;(〔&quot;#,###&quot;〕)&quot;"/>
    <numFmt numFmtId="183" formatCode="#,###\ "/>
    <numFmt numFmtId="184" formatCode="\(#,###.0\)"/>
    <numFmt numFmtId="185" formatCode="\([$-411]ge\.m\.d\)"/>
    <numFmt numFmtId="186" formatCode="\(#,##0\);;"/>
    <numFmt numFmtId="187" formatCode="&quot;(〔&quot;#,###&quot;〕)&quot;;\ ;"/>
    <numFmt numFmtId="188" formatCode="&quot;〔&quot;#,##0&quot;〕&quot;;\ ;"/>
    <numFmt numFmtId="189" formatCode="&quot;(〔&quot;#,###&quot;〕)&quot;;;"/>
    <numFmt numFmtId="190" formatCode="&quot;〔&quot;#,##0&quot;〕&quot;;;"/>
    <numFmt numFmtId="191" formatCode="#&quot;地区&quot;"/>
    <numFmt numFmtId="192" formatCode="#,##0;[Red]#,##0"/>
    <numFmt numFmtId="193" formatCode="0_ "/>
    <numFmt numFmtId="194" formatCode="[&lt;=999]000;[&lt;=99999]000\-00;000\-0000"/>
    <numFmt numFmtId="195" formatCode="#,##0;\-#,##0;&quot;-&quot;"/>
    <numFmt numFmtId="196" formatCode="#,###&quot;円&quot;"/>
    <numFmt numFmtId="197" formatCode="0.0%"/>
    <numFmt numFmtId="198" formatCode="#,##0.0;[Red]\-#,##0.0"/>
  </numFmts>
  <fonts count="36">
    <font>
      <sz val="11"/>
      <name val="ＭＳ 明朝"/>
      <family val="1"/>
      <charset val="128"/>
    </font>
    <font>
      <sz val="11"/>
      <color theme="1"/>
      <name val="ＭＳ Ｐゴシック"/>
      <family val="2"/>
      <charset val="128"/>
      <scheme val="minor"/>
    </font>
    <font>
      <sz val="11"/>
      <name val="ＭＳ 明朝"/>
      <family val="1"/>
      <charset val="128"/>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6"/>
      <name val="ＭＳ 明朝"/>
      <family val="1"/>
      <charset val="128"/>
    </font>
    <font>
      <sz val="10"/>
      <color indexed="8"/>
      <name val="ＭＳ 明朝"/>
      <family val="1"/>
      <charset val="128"/>
    </font>
    <font>
      <strike/>
      <sz val="10"/>
      <name val="ＭＳ 明朝"/>
      <family val="1"/>
      <charset val="128"/>
    </font>
    <font>
      <sz val="6"/>
      <name val="ＭＳ 明朝"/>
      <family val="1"/>
      <charset val="128"/>
    </font>
    <font>
      <b/>
      <sz val="20"/>
      <name val="ＭＳ 明朝"/>
      <family val="1"/>
      <charset val="128"/>
    </font>
    <font>
      <sz val="12"/>
      <name val="ＭＳ 明朝"/>
      <family val="1"/>
      <charset val="128"/>
    </font>
    <font>
      <sz val="14"/>
      <name val="ＭＳ 明朝"/>
      <family val="1"/>
      <charset val="128"/>
    </font>
    <font>
      <sz val="18"/>
      <name val="ＭＳ 明朝"/>
      <family val="1"/>
      <charset val="128"/>
    </font>
    <font>
      <sz val="11"/>
      <name val="ＭＳ 明朝"/>
      <family val="1"/>
      <charset val="128"/>
    </font>
    <font>
      <sz val="10"/>
      <color indexed="8"/>
      <name val="Arial"/>
      <family val="2"/>
    </font>
    <font>
      <b/>
      <sz val="12"/>
      <name val="Arial"/>
      <family val="2"/>
    </font>
    <font>
      <sz val="10"/>
      <name val="Arial"/>
      <family val="2"/>
    </font>
    <font>
      <sz val="6"/>
      <name val="ＭＳ Ｐゴシック"/>
      <family val="3"/>
      <charset val="128"/>
    </font>
    <font>
      <sz val="6"/>
      <name val="ＭＳ Ｐゴシック"/>
      <family val="2"/>
      <charset val="128"/>
      <scheme val="minor"/>
    </font>
    <font>
      <sz val="14"/>
      <name val="ＭＳ Ｐゴシック"/>
      <family val="3"/>
      <charset val="128"/>
    </font>
    <font>
      <sz val="12"/>
      <name val="ＭＳ Ｐゴシック"/>
      <family val="3"/>
      <charset val="128"/>
    </font>
    <font>
      <sz val="11"/>
      <name val="BIZ UDゴシック"/>
      <family val="3"/>
      <charset val="128"/>
    </font>
    <font>
      <sz val="12"/>
      <name val="BIZ UDゴシック"/>
      <family val="3"/>
      <charset val="128"/>
    </font>
    <font>
      <sz val="10"/>
      <name val="BIZ UDゴシック"/>
      <family val="3"/>
      <charset val="128"/>
    </font>
    <font>
      <sz val="11"/>
      <color rgb="FFFF0000"/>
      <name val="BIZ UDゴシック"/>
      <family val="3"/>
      <charset val="128"/>
    </font>
    <font>
      <sz val="11"/>
      <color rgb="FF0000FF"/>
      <name val="BIZ UDゴシック"/>
      <family val="3"/>
      <charset val="128"/>
    </font>
    <font>
      <sz val="14"/>
      <color theme="1"/>
      <name val="BIZ UDゴシック"/>
      <family val="3"/>
      <charset val="128"/>
    </font>
    <font>
      <sz val="12"/>
      <color theme="1"/>
      <name val="BIZ UDゴシック"/>
      <family val="3"/>
      <charset val="128"/>
    </font>
    <font>
      <b/>
      <sz val="12"/>
      <color theme="1"/>
      <name val="BIZ UDゴシック"/>
      <family val="3"/>
      <charset val="128"/>
    </font>
    <font>
      <sz val="11"/>
      <color theme="1"/>
      <name val="BIZ UDゴシック"/>
      <family val="3"/>
      <charset val="128"/>
    </font>
    <font>
      <b/>
      <sz val="11"/>
      <name val="BIZ UDゴシック"/>
      <family val="3"/>
      <charset val="128"/>
    </font>
    <font>
      <sz val="8"/>
      <name val="BIZ UDゴシック"/>
      <family val="3"/>
      <charset val="128"/>
    </font>
    <font>
      <sz val="9"/>
      <name val="BIZ UDゴシック"/>
      <family val="3"/>
      <charset val="128"/>
    </font>
    <font>
      <b/>
      <sz val="14"/>
      <name val="BIZ UDゴシック"/>
      <family val="3"/>
      <charset val="128"/>
    </font>
  </fonts>
  <fills count="7">
    <fill>
      <patternFill patternType="none"/>
    </fill>
    <fill>
      <patternFill patternType="gray125"/>
    </fill>
    <fill>
      <patternFill patternType="solid">
        <fgColor indexed="4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s>
  <borders count="9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style="double">
        <color indexed="64"/>
      </left>
      <right style="double">
        <color indexed="64"/>
      </right>
      <top style="double">
        <color indexed="64"/>
      </top>
      <bottom style="double">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diagonal/>
    </border>
    <border>
      <left style="dotted">
        <color indexed="64"/>
      </left>
      <right/>
      <top/>
      <bottom style="thin">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tted">
        <color indexed="64"/>
      </top>
      <bottom style="medium">
        <color indexed="64"/>
      </bottom>
      <diagonal/>
    </border>
  </borders>
  <cellStyleXfs count="16">
    <xf numFmtId="0" fontId="0" fillId="0" borderId="0"/>
    <xf numFmtId="195" fontId="16" fillId="0" borderId="0" applyFill="0" applyBorder="0" applyAlignment="0"/>
    <xf numFmtId="0" fontId="17" fillId="0" borderId="1" applyNumberFormat="0" applyAlignment="0" applyProtection="0">
      <alignment horizontal="left" vertical="center"/>
    </xf>
    <xf numFmtId="0" fontId="17" fillId="0" borderId="2">
      <alignment horizontal="left" vertical="center"/>
    </xf>
    <xf numFmtId="0" fontId="18" fillId="0" borderId="0"/>
    <xf numFmtId="38" fontId="2" fillId="0" borderId="0" applyFont="0" applyFill="0" applyBorder="0" applyAlignment="0" applyProtection="0"/>
    <xf numFmtId="38" fontId="15" fillId="0" borderId="0" applyFont="0" applyFill="0" applyBorder="0" applyAlignment="0" applyProtection="0"/>
    <xf numFmtId="6" fontId="2" fillId="0" borderId="0" applyFont="0" applyFill="0" applyBorder="0" applyAlignment="0" applyProtection="0"/>
    <xf numFmtId="6" fontId="15" fillId="0" borderId="0" applyFont="0" applyFill="0" applyBorder="0" applyAlignment="0" applyProtection="0"/>
    <xf numFmtId="0" fontId="3" fillId="0" borderId="0"/>
    <xf numFmtId="0" fontId="13" fillId="0" borderId="0"/>
    <xf numFmtId="0" fontId="1" fillId="0" borderId="0">
      <alignment vertical="center"/>
    </xf>
    <xf numFmtId="0" fontId="3" fillId="0" borderId="0"/>
    <xf numFmtId="38" fontId="3" fillId="0" borderId="0" applyFont="0" applyFill="0" applyBorder="0" applyAlignment="0" applyProtection="0"/>
    <xf numFmtId="0" fontId="3" fillId="0" borderId="0">
      <alignment vertical="center"/>
    </xf>
    <xf numFmtId="9" fontId="2" fillId="0" borderId="0" applyFont="0" applyFill="0" applyBorder="0" applyAlignment="0" applyProtection="0">
      <alignment vertical="center"/>
    </xf>
  </cellStyleXfs>
  <cellXfs count="547">
    <xf numFmtId="0" fontId="0" fillId="0" borderId="0" xfId="0"/>
    <xf numFmtId="0" fontId="4" fillId="0" borderId="14" xfId="9" applyFont="1" applyBorder="1" applyAlignment="1">
      <alignment horizontal="center" vertical="center"/>
    </xf>
    <xf numFmtId="0" fontId="4" fillId="0" borderId="2" xfId="9" applyFont="1" applyBorder="1" applyAlignment="1">
      <alignment horizontal="centerContinuous" vertical="center"/>
    </xf>
    <xf numFmtId="0" fontId="4" fillId="0" borderId="15" xfId="9" applyFont="1" applyBorder="1" applyAlignment="1">
      <alignment horizontal="centerContinuous" vertical="center"/>
    </xf>
    <xf numFmtId="0" fontId="4" fillId="0" borderId="5" xfId="9" applyFont="1" applyBorder="1" applyAlignment="1">
      <alignment horizontal="centerContinuous" vertical="center"/>
    </xf>
    <xf numFmtId="0" fontId="0" fillId="0" borderId="7" xfId="0" applyBorder="1"/>
    <xf numFmtId="0" fontId="0" fillId="0" borderId="9" xfId="0" applyBorder="1"/>
    <xf numFmtId="0" fontId="0" fillId="0" borderId="4" xfId="0" applyBorder="1"/>
    <xf numFmtId="0" fontId="0" fillId="0" borderId="8" xfId="0" applyBorder="1"/>
    <xf numFmtId="0" fontId="0" fillId="0" borderId="16" xfId="0" applyBorder="1"/>
    <xf numFmtId="0" fontId="0" fillId="0" borderId="10" xfId="0" applyBorder="1"/>
    <xf numFmtId="0" fontId="0" fillId="0" borderId="17" xfId="0" applyBorder="1"/>
    <xf numFmtId="0" fontId="0" fillId="0" borderId="11"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0" xfId="0" applyBorder="1"/>
    <xf numFmtId="0" fontId="0" fillId="0" borderId="6"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11" fillId="0" borderId="31" xfId="0" applyFont="1" applyBorder="1" applyAlignment="1">
      <alignment horizontal="centerContinuous"/>
    </xf>
    <xf numFmtId="0" fontId="0" fillId="0" borderId="0" xfId="0" applyBorder="1" applyAlignment="1">
      <alignment horizontal="centerContinuous"/>
    </xf>
    <xf numFmtId="0" fontId="0" fillId="0" borderId="22" xfId="0" applyBorder="1" applyAlignment="1">
      <alignment horizontal="centerContinuous"/>
    </xf>
    <xf numFmtId="192" fontId="0" fillId="0" borderId="11" xfId="0" applyNumberFormat="1" applyBorder="1"/>
    <xf numFmtId="192" fontId="0" fillId="0" borderId="32" xfId="0" applyNumberFormat="1" applyBorder="1"/>
    <xf numFmtId="3" fontId="0" fillId="0" borderId="11" xfId="0" applyNumberFormat="1" applyBorder="1"/>
    <xf numFmtId="0" fontId="0" fillId="0" borderId="0" xfId="0" applyBorder="1" applyAlignment="1">
      <alignment horizontal="left"/>
    </xf>
    <xf numFmtId="0" fontId="0" fillId="0" borderId="5" xfId="0" applyBorder="1"/>
    <xf numFmtId="0" fontId="0" fillId="0" borderId="2" xfId="0" applyBorder="1"/>
    <xf numFmtId="192" fontId="0" fillId="0" borderId="18" xfId="0" applyNumberFormat="1" applyBorder="1"/>
    <xf numFmtId="192" fontId="0" fillId="0" borderId="33" xfId="0" applyNumberFormat="1" applyBorder="1"/>
    <xf numFmtId="3" fontId="0" fillId="0" borderId="18" xfId="0" applyNumberFormat="1" applyBorder="1"/>
    <xf numFmtId="0" fontId="0" fillId="0" borderId="0" xfId="0" applyBorder="1" applyAlignment="1">
      <alignment horizontal="distributed"/>
    </xf>
    <xf numFmtId="0" fontId="0" fillId="0" borderId="0" xfId="0" applyBorder="1" applyAlignment="1">
      <alignment horizontal="distributed" vertical="center"/>
    </xf>
    <xf numFmtId="0" fontId="0" fillId="0" borderId="0" xfId="0" applyBorder="1" applyAlignment="1">
      <alignment vertical="center"/>
    </xf>
    <xf numFmtId="0" fontId="12" fillId="0" borderId="2" xfId="0" applyFont="1" applyBorder="1" applyAlignment="1">
      <alignment horizontal="center" vertical="center"/>
    </xf>
    <xf numFmtId="0" fontId="0" fillId="0" borderId="15" xfId="0" applyBorder="1" applyAlignment="1">
      <alignment horizontal="center" vertical="center"/>
    </xf>
    <xf numFmtId="0" fontId="12" fillId="0" borderId="5" xfId="0" applyFont="1" applyBorder="1" applyAlignment="1">
      <alignment horizontal="center" vertical="center"/>
    </xf>
    <xf numFmtId="0" fontId="0" fillId="0" borderId="6" xfId="0" applyBorder="1" applyAlignment="1">
      <alignment horizontal="right"/>
    </xf>
    <xf numFmtId="0" fontId="3" fillId="0" borderId="0" xfId="14">
      <alignment vertical="center"/>
    </xf>
    <xf numFmtId="0" fontId="3" fillId="0" borderId="8" xfId="14" applyBorder="1">
      <alignment vertical="center"/>
    </xf>
    <xf numFmtId="0" fontId="3" fillId="0" borderId="20" xfId="14" applyBorder="1">
      <alignment vertical="center"/>
    </xf>
    <xf numFmtId="0" fontId="3" fillId="0" borderId="16" xfId="14" applyBorder="1">
      <alignment vertical="center"/>
    </xf>
    <xf numFmtId="0" fontId="3" fillId="0" borderId="10" xfId="14" applyBorder="1">
      <alignment vertical="center"/>
    </xf>
    <xf numFmtId="0" fontId="3" fillId="0" borderId="17" xfId="14" applyBorder="1">
      <alignment vertical="center"/>
    </xf>
    <xf numFmtId="0" fontId="3" fillId="0" borderId="0" xfId="14" applyAlignment="1">
      <alignment horizontal="distributed" vertical="center"/>
    </xf>
    <xf numFmtId="0" fontId="22" fillId="0" borderId="0" xfId="14" applyFont="1">
      <alignment vertical="center"/>
    </xf>
    <xf numFmtId="0" fontId="3" fillId="0" borderId="14" xfId="14" applyBorder="1" applyAlignment="1">
      <alignment horizontal="distributed" vertical="center" justifyLastLine="1"/>
    </xf>
    <xf numFmtId="196" fontId="3" fillId="0" borderId="14" xfId="14" applyNumberFormat="1" applyBorder="1" applyAlignment="1">
      <alignment horizontal="right" vertical="center" shrinkToFit="1"/>
    </xf>
    <xf numFmtId="0" fontId="3" fillId="0" borderId="11" xfId="14" applyBorder="1">
      <alignment vertical="center"/>
    </xf>
    <xf numFmtId="0" fontId="3" fillId="0" borderId="6" xfId="14" applyBorder="1">
      <alignment vertical="center"/>
    </xf>
    <xf numFmtId="0" fontId="3" fillId="0" borderId="18" xfId="14" applyBorder="1">
      <alignment vertical="center"/>
    </xf>
    <xf numFmtId="0" fontId="22" fillId="0" borderId="0" xfId="14" applyFont="1" applyAlignment="1">
      <alignment horizontal="right" vertical="center"/>
    </xf>
    <xf numFmtId="0" fontId="6" fillId="0" borderId="10" xfId="9" applyFont="1" applyBorder="1" applyAlignment="1">
      <alignment horizontal="distributed" vertical="center"/>
    </xf>
    <xf numFmtId="0" fontId="0" fillId="0" borderId="2" xfId="0" applyBorder="1" applyAlignment="1">
      <alignment horizontal="center" vertical="center"/>
    </xf>
    <xf numFmtId="0" fontId="0" fillId="0" borderId="15" xfId="0" applyBorder="1" applyAlignment="1">
      <alignment horizontal="center" vertical="center"/>
    </xf>
    <xf numFmtId="0" fontId="23" fillId="0" borderId="0" xfId="0" applyFont="1"/>
    <xf numFmtId="0" fontId="24" fillId="0" borderId="0" xfId="0" applyFont="1" applyAlignment="1">
      <alignment vertical="center"/>
    </xf>
    <xf numFmtId="0" fontId="23" fillId="0" borderId="0" xfId="0" applyFont="1" applyAlignment="1">
      <alignment vertical="center"/>
    </xf>
    <xf numFmtId="0" fontId="23" fillId="0" borderId="9" xfId="0" applyFont="1" applyBorder="1" applyAlignment="1">
      <alignment horizontal="center" vertical="center"/>
    </xf>
    <xf numFmtId="0" fontId="25" fillId="0" borderId="48" xfId="0" applyFont="1" applyBorder="1" applyAlignment="1">
      <alignment horizontal="center" vertical="center"/>
    </xf>
    <xf numFmtId="0" fontId="25" fillId="0" borderId="9" xfId="0" applyFont="1" applyBorder="1" applyAlignment="1">
      <alignment horizontal="center" vertical="center"/>
    </xf>
    <xf numFmtId="0" fontId="25" fillId="0" borderId="46" xfId="0" applyFont="1" applyBorder="1" applyAlignment="1">
      <alignment horizontal="center" vertical="center"/>
    </xf>
    <xf numFmtId="0" fontId="23" fillId="0" borderId="4" xfId="0" applyFont="1" applyBorder="1" applyAlignment="1">
      <alignment horizontal="center" vertical="center"/>
    </xf>
    <xf numFmtId="38" fontId="23" fillId="0" borderId="64" xfId="5" applyFont="1" applyBorder="1" applyAlignment="1">
      <alignment vertical="center"/>
    </xf>
    <xf numFmtId="38" fontId="23" fillId="0" borderId="65" xfId="5" applyFont="1" applyBorder="1" applyAlignment="1">
      <alignment vertical="center"/>
    </xf>
    <xf numFmtId="38" fontId="23" fillId="0" borderId="62" xfId="5" applyFont="1" applyBorder="1" applyAlignment="1">
      <alignment vertical="center"/>
    </xf>
    <xf numFmtId="38" fontId="23" fillId="0" borderId="66" xfId="5" applyFont="1" applyBorder="1" applyAlignment="1">
      <alignment vertical="center"/>
    </xf>
    <xf numFmtId="0" fontId="23" fillId="0" borderId="65" xfId="0" applyFont="1" applyFill="1" applyBorder="1" applyAlignment="1">
      <alignment vertical="center"/>
    </xf>
    <xf numFmtId="0" fontId="23" fillId="0" borderId="64" xfId="0" applyFont="1" applyFill="1" applyBorder="1" applyAlignment="1">
      <alignment vertical="center"/>
    </xf>
    <xf numFmtId="0" fontId="23" fillId="0" borderId="0" xfId="0" applyFont="1" applyAlignment="1">
      <alignment horizontal="center" vertical="center"/>
    </xf>
    <xf numFmtId="38" fontId="23" fillId="0" borderId="22" xfId="5" applyFont="1" applyBorder="1" applyAlignment="1">
      <alignment vertical="center"/>
    </xf>
    <xf numFmtId="38" fontId="23" fillId="0" borderId="0" xfId="5" applyFont="1" applyBorder="1" applyAlignment="1">
      <alignment vertical="center"/>
    </xf>
    <xf numFmtId="38" fontId="23" fillId="0" borderId="60" xfId="5" quotePrefix="1" applyFont="1" applyBorder="1" applyAlignment="1">
      <alignment horizontal="center" vertical="center"/>
    </xf>
    <xf numFmtId="38" fontId="23" fillId="0" borderId="0" xfId="5" applyFont="1" applyBorder="1" applyAlignment="1">
      <alignment horizontal="center" vertical="center"/>
    </xf>
    <xf numFmtId="38" fontId="23" fillId="0" borderId="9" xfId="5" applyFont="1" applyBorder="1" applyAlignment="1">
      <alignment horizontal="center" vertical="center"/>
    </xf>
    <xf numFmtId="38" fontId="23" fillId="0" borderId="46" xfId="5" applyFont="1" applyBorder="1" applyAlignment="1">
      <alignment horizontal="center" vertical="center"/>
    </xf>
    <xf numFmtId="0" fontId="23" fillId="0" borderId="0" xfId="0" applyFont="1" applyFill="1" applyAlignment="1">
      <alignment vertical="center"/>
    </xf>
    <xf numFmtId="38" fontId="23" fillId="0" borderId="43" xfId="5" applyFont="1" applyBorder="1" applyAlignment="1">
      <alignment vertical="center"/>
    </xf>
    <xf numFmtId="38" fontId="23" fillId="2" borderId="24" xfId="5" applyFont="1" applyFill="1" applyBorder="1" applyAlignment="1">
      <alignment vertical="center"/>
    </xf>
    <xf numFmtId="38" fontId="23" fillId="2" borderId="49" xfId="5" applyFont="1" applyFill="1" applyBorder="1" applyAlignment="1">
      <alignment vertical="center"/>
    </xf>
    <xf numFmtId="0" fontId="23" fillId="0" borderId="0" xfId="0" applyFont="1" applyFill="1" applyAlignment="1">
      <alignment horizontal="center" vertical="center"/>
    </xf>
    <xf numFmtId="38" fontId="23" fillId="0" borderId="0" xfId="5" applyFont="1" applyFill="1" applyBorder="1" applyAlignment="1">
      <alignment vertical="center"/>
    </xf>
    <xf numFmtId="0" fontId="25" fillId="0" borderId="3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7" xfId="0" applyFont="1" applyBorder="1" applyAlignment="1">
      <alignment horizontal="center" vertical="center"/>
    </xf>
    <xf numFmtId="0" fontId="25" fillId="0" borderId="4" xfId="0" applyFont="1" applyBorder="1" applyAlignment="1">
      <alignment horizontal="center" vertical="center"/>
    </xf>
    <xf numFmtId="0" fontId="25" fillId="0" borderId="37" xfId="0" applyFont="1" applyBorder="1" applyAlignment="1">
      <alignment horizontal="center" vertical="center"/>
    </xf>
    <xf numFmtId="0" fontId="25" fillId="0" borderId="18" xfId="0" applyFont="1" applyBorder="1" applyAlignment="1">
      <alignment horizontal="center" vertical="center"/>
    </xf>
    <xf numFmtId="0" fontId="25" fillId="0" borderId="47" xfId="0" applyFont="1" applyBorder="1" applyAlignment="1">
      <alignment horizontal="center" vertical="center"/>
    </xf>
    <xf numFmtId="0" fontId="25" fillId="0" borderId="23" xfId="0" applyFont="1" applyBorder="1" applyAlignment="1">
      <alignment horizontal="center" vertical="center"/>
    </xf>
    <xf numFmtId="0" fontId="25" fillId="0" borderId="2" xfId="0" applyFont="1" applyBorder="1" applyAlignment="1">
      <alignment horizontal="center" vertical="center"/>
    </xf>
    <xf numFmtId="0" fontId="25" fillId="0" borderId="40" xfId="0" applyFont="1" applyBorder="1" applyAlignment="1">
      <alignment horizontal="center" vertical="center"/>
    </xf>
    <xf numFmtId="38" fontId="23" fillId="0" borderId="22" xfId="5" applyFont="1" applyBorder="1" applyAlignment="1">
      <alignment horizontal="center" vertical="center"/>
    </xf>
    <xf numFmtId="38" fontId="23" fillId="0" borderId="17" xfId="5" applyFont="1" applyBorder="1" applyAlignment="1">
      <alignment horizontal="center" vertical="center"/>
    </xf>
    <xf numFmtId="0" fontId="25" fillId="0" borderId="0" xfId="0" applyFont="1" applyAlignment="1">
      <alignment vertical="center"/>
    </xf>
    <xf numFmtId="0" fontId="26" fillId="0" borderId="7" xfId="0" applyFont="1" applyBorder="1" applyAlignment="1">
      <alignment horizontal="center" vertical="center"/>
    </xf>
    <xf numFmtId="38" fontId="23" fillId="0" borderId="53" xfId="5" applyFont="1" applyBorder="1" applyAlignment="1">
      <alignment vertical="center"/>
    </xf>
    <xf numFmtId="38" fontId="23" fillId="0" borderId="52" xfId="5" applyFont="1" applyBorder="1" applyAlignment="1">
      <alignment vertical="center"/>
    </xf>
    <xf numFmtId="38" fontId="23" fillId="0" borderId="56" xfId="5" applyFont="1" applyBorder="1" applyAlignment="1">
      <alignment vertical="center"/>
    </xf>
    <xf numFmtId="38" fontId="23" fillId="0" borderId="57" xfId="5" applyFont="1" applyBorder="1" applyAlignment="1">
      <alignment vertical="center"/>
    </xf>
    <xf numFmtId="38" fontId="23" fillId="0" borderId="58" xfId="5" applyFont="1" applyBorder="1" applyAlignment="1">
      <alignment vertical="center"/>
    </xf>
    <xf numFmtId="38" fontId="23" fillId="0" borderId="59" xfId="5" applyFont="1" applyBorder="1" applyAlignment="1">
      <alignment vertical="center"/>
    </xf>
    <xf numFmtId="38" fontId="23" fillId="0" borderId="60" xfId="5" applyFont="1" applyBorder="1" applyAlignment="1">
      <alignment vertical="center"/>
    </xf>
    <xf numFmtId="38" fontId="23" fillId="0" borderId="61" xfId="5" applyFont="1" applyBorder="1" applyAlignment="1">
      <alignment vertical="center"/>
    </xf>
    <xf numFmtId="38" fontId="23" fillId="2" borderId="38" xfId="5" applyFont="1" applyFill="1" applyBorder="1" applyAlignment="1">
      <alignment horizontal="right" vertical="center"/>
    </xf>
    <xf numFmtId="38" fontId="23" fillId="2" borderId="24" xfId="5" applyFont="1" applyFill="1" applyBorder="1" applyAlignment="1">
      <alignment horizontal="right" vertical="center"/>
    </xf>
    <xf numFmtId="38" fontId="23" fillId="2" borderId="33" xfId="5" applyFont="1" applyFill="1" applyBorder="1" applyAlignment="1">
      <alignment horizontal="right" vertical="center"/>
    </xf>
    <xf numFmtId="38" fontId="23" fillId="2" borderId="25" xfId="5" applyFont="1" applyFill="1" applyBorder="1" applyAlignment="1">
      <alignment horizontal="right" vertical="center"/>
    </xf>
    <xf numFmtId="38" fontId="27" fillId="0" borderId="68" xfId="5" applyFont="1" applyBorder="1" applyAlignment="1">
      <alignment vertical="center"/>
    </xf>
    <xf numFmtId="38" fontId="26" fillId="0" borderId="69" xfId="5" applyFont="1" applyBorder="1" applyAlignment="1">
      <alignment vertical="center"/>
    </xf>
    <xf numFmtId="38" fontId="26" fillId="0" borderId="70" xfId="5" applyFont="1" applyBorder="1" applyAlignment="1">
      <alignment vertical="center"/>
    </xf>
    <xf numFmtId="38" fontId="26" fillId="0" borderId="67" xfId="5" applyFont="1" applyBorder="1" applyAlignment="1">
      <alignment vertical="center"/>
    </xf>
    <xf numFmtId="38" fontId="26" fillId="0" borderId="71" xfId="5" applyFont="1" applyBorder="1" applyAlignment="1">
      <alignment vertical="center"/>
    </xf>
    <xf numFmtId="38" fontId="23" fillId="0" borderId="68" xfId="5" applyFont="1" applyBorder="1" applyAlignment="1">
      <alignment vertical="center"/>
    </xf>
    <xf numFmtId="38" fontId="23" fillId="0" borderId="71" xfId="5" applyFont="1" applyBorder="1" applyAlignment="1">
      <alignment vertical="center"/>
    </xf>
    <xf numFmtId="0" fontId="23" fillId="0" borderId="70" xfId="0" applyFont="1" applyFill="1" applyBorder="1" applyAlignment="1">
      <alignment vertical="center"/>
    </xf>
    <xf numFmtId="0" fontId="23" fillId="0" borderId="69" xfId="0" applyFont="1" applyFill="1" applyBorder="1" applyAlignment="1">
      <alignment vertical="center"/>
    </xf>
    <xf numFmtId="0" fontId="23" fillId="0" borderId="55" xfId="0" applyFont="1" applyFill="1" applyBorder="1" applyAlignment="1">
      <alignment vertical="center"/>
    </xf>
    <xf numFmtId="0" fontId="23" fillId="0" borderId="54" xfId="0" applyFont="1" applyFill="1" applyBorder="1" applyAlignment="1">
      <alignment vertical="center"/>
    </xf>
    <xf numFmtId="0" fontId="25" fillId="0" borderId="5" xfId="0" applyFont="1" applyBorder="1" applyAlignment="1">
      <alignment horizontal="left" vertical="center"/>
    </xf>
    <xf numFmtId="0" fontId="25" fillId="0" borderId="17"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Alignment="1">
      <alignment horizontal="left" vertical="center"/>
    </xf>
    <xf numFmtId="0" fontId="25" fillId="0" borderId="6"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6" xfId="0" applyFont="1" applyFill="1" applyBorder="1" applyAlignment="1">
      <alignment horizontal="center" vertical="center"/>
    </xf>
    <xf numFmtId="38" fontId="23" fillId="0" borderId="63" xfId="5" applyFont="1" applyBorder="1" applyAlignment="1">
      <alignment horizontal="left" vertical="center"/>
    </xf>
    <xf numFmtId="0" fontId="28" fillId="0" borderId="0" xfId="11" applyFont="1" applyAlignment="1">
      <alignment vertical="center"/>
    </xf>
    <xf numFmtId="0" fontId="28" fillId="0" borderId="0" xfId="11" applyFont="1" applyFill="1" applyAlignment="1">
      <alignment vertical="center"/>
    </xf>
    <xf numFmtId="38" fontId="23" fillId="0" borderId="58" xfId="5" quotePrefix="1" applyFont="1" applyBorder="1" applyAlignment="1">
      <alignment horizontal="center" vertical="center"/>
    </xf>
    <xf numFmtId="38" fontId="23" fillId="2" borderId="33" xfId="5" applyFont="1" applyFill="1" applyBorder="1" applyAlignment="1">
      <alignment vertical="center"/>
    </xf>
    <xf numFmtId="38" fontId="23" fillId="0" borderId="27" xfId="5" applyFont="1" applyBorder="1" applyAlignment="1">
      <alignment vertical="center"/>
    </xf>
    <xf numFmtId="38" fontId="23" fillId="0" borderId="31" xfId="5" applyFont="1" applyBorder="1" applyAlignment="1">
      <alignment horizontal="center" vertical="center"/>
    </xf>
    <xf numFmtId="38" fontId="23" fillId="0" borderId="29" xfId="5" applyFont="1" applyBorder="1" applyAlignment="1">
      <alignment horizontal="center" vertical="center"/>
    </xf>
    <xf numFmtId="0" fontId="28" fillId="3" borderId="0" xfId="11" applyFont="1" applyFill="1" applyAlignment="1">
      <alignment vertical="center"/>
    </xf>
    <xf numFmtId="0" fontId="25" fillId="0" borderId="30" xfId="0" applyFont="1" applyBorder="1" applyAlignment="1">
      <alignment horizontal="left" vertical="center"/>
    </xf>
    <xf numFmtId="0" fontId="25" fillId="0" borderId="37" xfId="0" applyFont="1" applyBorder="1" applyAlignment="1">
      <alignment horizontal="center" vertical="center" wrapText="1"/>
    </xf>
    <xf numFmtId="38" fontId="23" fillId="0" borderId="31" xfId="5" applyFont="1" applyBorder="1" applyAlignment="1">
      <alignment horizontal="left" vertical="center"/>
    </xf>
    <xf numFmtId="0" fontId="23" fillId="0" borderId="27" xfId="0" applyFont="1" applyFill="1" applyBorder="1" applyAlignment="1">
      <alignment vertical="center"/>
    </xf>
    <xf numFmtId="0" fontId="23" fillId="0" borderId="29" xfId="0" applyFont="1" applyFill="1" applyBorder="1" applyAlignment="1">
      <alignment vertical="center"/>
    </xf>
    <xf numFmtId="0" fontId="23" fillId="0" borderId="43" xfId="0" applyFont="1" applyFill="1" applyBorder="1" applyAlignment="1">
      <alignment vertical="center"/>
    </xf>
    <xf numFmtId="0" fontId="23" fillId="0" borderId="31" xfId="0" applyFont="1" applyFill="1" applyBorder="1" applyAlignment="1">
      <alignment vertical="center"/>
    </xf>
    <xf numFmtId="0" fontId="23" fillId="0" borderId="22" xfId="0" applyFont="1" applyFill="1" applyBorder="1" applyAlignment="1">
      <alignment vertical="center"/>
    </xf>
    <xf numFmtId="38" fontId="23" fillId="0" borderId="0" xfId="5" applyFont="1" applyFill="1" applyBorder="1" applyAlignment="1">
      <alignment horizontal="right" vertical="center"/>
    </xf>
    <xf numFmtId="38" fontId="23" fillId="0" borderId="17" xfId="5" applyFont="1" applyFill="1" applyBorder="1" applyAlignment="1">
      <alignment horizontal="right" vertical="center"/>
    </xf>
    <xf numFmtId="38" fontId="23" fillId="5" borderId="25" xfId="5" applyFont="1" applyFill="1" applyBorder="1" applyAlignment="1">
      <alignment vertical="center"/>
    </xf>
    <xf numFmtId="38" fontId="23" fillId="0" borderId="54" xfId="5" applyFont="1" applyBorder="1" applyAlignment="1">
      <alignment vertical="center"/>
    </xf>
    <xf numFmtId="38" fontId="23" fillId="0" borderId="55" xfId="5" applyFont="1" applyBorder="1" applyAlignment="1">
      <alignment vertical="center"/>
    </xf>
    <xf numFmtId="38" fontId="23" fillId="0" borderId="60" xfId="5" applyFont="1" applyBorder="1" applyAlignment="1">
      <alignment horizontal="center" vertical="center"/>
    </xf>
    <xf numFmtId="38" fontId="23" fillId="0" borderId="61" xfId="5" applyFont="1" applyBorder="1" applyAlignment="1">
      <alignment horizontal="center" vertical="center"/>
    </xf>
    <xf numFmtId="0" fontId="13" fillId="0" borderId="0" xfId="0" applyFont="1" applyBorder="1" applyAlignment="1">
      <alignment vertical="center"/>
    </xf>
    <xf numFmtId="38" fontId="23" fillId="0" borderId="27" xfId="5" applyFont="1" applyBorder="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horizontal="distributed" vertical="center"/>
    </xf>
    <xf numFmtId="0" fontId="29" fillId="0" borderId="0" xfId="0" quotePrefix="1" applyFont="1" applyAlignment="1">
      <alignment horizontal="right" vertical="center"/>
    </xf>
    <xf numFmtId="0" fontId="31" fillId="0" borderId="0" xfId="0" quotePrefix="1" applyFont="1" applyAlignment="1">
      <alignment horizontal="right" vertical="center"/>
    </xf>
    <xf numFmtId="0" fontId="31" fillId="0" borderId="0" xfId="0" applyFont="1" applyAlignment="1">
      <alignment vertical="center"/>
    </xf>
    <xf numFmtId="0" fontId="31" fillId="0" borderId="0" xfId="0" applyFont="1" applyBorder="1" applyAlignment="1">
      <alignment vertical="center"/>
    </xf>
    <xf numFmtId="0" fontId="31" fillId="3" borderId="0" xfId="11" applyFont="1" applyFill="1" applyAlignment="1">
      <alignment vertical="center"/>
    </xf>
    <xf numFmtId="0" fontId="31" fillId="0" borderId="0" xfId="0" quotePrefix="1" applyFont="1" applyAlignment="1">
      <alignment vertical="center"/>
    </xf>
    <xf numFmtId="0" fontId="31" fillId="0" borderId="0" xfId="0" quotePrefix="1" applyFont="1" applyBorder="1" applyAlignment="1">
      <alignment vertical="center"/>
    </xf>
    <xf numFmtId="0" fontId="31" fillId="0" borderId="8" xfId="0" applyFont="1" applyBorder="1" applyAlignment="1">
      <alignment vertical="center"/>
    </xf>
    <xf numFmtId="0" fontId="31" fillId="0" borderId="16" xfId="0" applyFont="1" applyBorder="1" applyAlignment="1">
      <alignment vertical="center"/>
    </xf>
    <xf numFmtId="0" fontId="31" fillId="0" borderId="10" xfId="0" applyFont="1" applyBorder="1" applyAlignment="1">
      <alignment vertical="center"/>
    </xf>
    <xf numFmtId="0" fontId="31" fillId="0" borderId="17" xfId="0" applyFont="1" applyBorder="1" applyAlignment="1">
      <alignment vertical="center"/>
    </xf>
    <xf numFmtId="0" fontId="31" fillId="0" borderId="9" xfId="0" applyFont="1" applyBorder="1" applyAlignment="1">
      <alignment vertical="center"/>
    </xf>
    <xf numFmtId="0" fontId="31" fillId="0" borderId="11" xfId="0" applyFont="1" applyBorder="1" applyAlignment="1">
      <alignment vertical="center"/>
    </xf>
    <xf numFmtId="0" fontId="31" fillId="0" borderId="18" xfId="0" applyFont="1" applyBorder="1" applyAlignment="1">
      <alignment vertical="center"/>
    </xf>
    <xf numFmtId="0" fontId="31" fillId="0" borderId="4" xfId="0" applyFont="1" applyBorder="1" applyAlignment="1">
      <alignment vertical="center"/>
    </xf>
    <xf numFmtId="0" fontId="23" fillId="0" borderId="0" xfId="0" applyFont="1" applyBorder="1"/>
    <xf numFmtId="0" fontId="31" fillId="0" borderId="0" xfId="0" applyFont="1" applyAlignment="1">
      <alignment horizontal="left" vertical="center"/>
    </xf>
    <xf numFmtId="0" fontId="23" fillId="0" borderId="0" xfId="0" applyFont="1" applyAlignment="1">
      <alignment horizontal="left"/>
    </xf>
    <xf numFmtId="0" fontId="31" fillId="0" borderId="0" xfId="0" quotePrefix="1" applyFont="1" applyAlignment="1">
      <alignment horizontal="left" vertical="center"/>
    </xf>
    <xf numFmtId="0" fontId="31" fillId="0" borderId="8"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1" fillId="0" borderId="0" xfId="0" applyFont="1" applyBorder="1" applyAlignment="1">
      <alignment horizontal="left" vertical="center"/>
    </xf>
    <xf numFmtId="0" fontId="23" fillId="0" borderId="0" xfId="0" applyFont="1" applyBorder="1" applyAlignment="1">
      <alignment horizontal="left"/>
    </xf>
    <xf numFmtId="0" fontId="31" fillId="0" borderId="0" xfId="0" quotePrefix="1" applyFont="1" applyBorder="1" applyAlignment="1">
      <alignment horizontal="left" vertical="center"/>
    </xf>
    <xf numFmtId="0" fontId="23" fillId="0" borderId="0" xfId="0" applyFont="1" applyAlignment="1">
      <alignment horizontal="center"/>
    </xf>
    <xf numFmtId="38" fontId="31" fillId="0" borderId="0" xfId="5" applyFont="1" applyBorder="1" applyAlignment="1">
      <alignment vertical="center"/>
    </xf>
    <xf numFmtId="38" fontId="23" fillId="0" borderId="0" xfId="5" applyFont="1"/>
    <xf numFmtId="38" fontId="31" fillId="0" borderId="20" xfId="5" applyFont="1" applyBorder="1" applyAlignment="1">
      <alignment vertical="center"/>
    </xf>
    <xf numFmtId="38" fontId="31" fillId="6" borderId="6" xfId="5" applyFont="1" applyFill="1" applyBorder="1" applyAlignment="1">
      <alignment vertical="center"/>
    </xf>
    <xf numFmtId="38" fontId="23" fillId="0" borderId="0" xfId="5" applyFont="1" applyBorder="1"/>
    <xf numFmtId="0" fontId="24" fillId="3" borderId="0" xfId="0" applyFont="1" applyFill="1" applyAlignment="1">
      <alignment vertical="center"/>
    </xf>
    <xf numFmtId="0" fontId="30" fillId="0" borderId="0" xfId="0" applyFont="1" applyAlignment="1">
      <alignment horizontal="distributed" vertical="center"/>
    </xf>
    <xf numFmtId="0" fontId="24" fillId="0" borderId="72" xfId="0" applyFont="1" applyBorder="1" applyAlignment="1">
      <alignment horizontal="center" vertical="center"/>
    </xf>
    <xf numFmtId="38" fontId="24" fillId="0" borderId="72" xfId="5" applyFont="1" applyBorder="1" applyAlignment="1">
      <alignment horizontal="center" vertical="center"/>
    </xf>
    <xf numFmtId="0" fontId="0" fillId="0" borderId="2" xfId="0" applyNumberFormat="1" applyBorder="1" applyAlignment="1">
      <alignment vertical="center"/>
    </xf>
    <xf numFmtId="0" fontId="0" fillId="0" borderId="15" xfId="0" applyNumberFormat="1" applyBorder="1" applyAlignment="1">
      <alignment vertical="center"/>
    </xf>
    <xf numFmtId="0" fontId="0" fillId="0" borderId="2" xfId="0" applyBorder="1" applyAlignment="1">
      <alignment horizontal="left" vertical="center"/>
    </xf>
    <xf numFmtId="0" fontId="25" fillId="0" borderId="50" xfId="0" applyFont="1" applyBorder="1" applyAlignment="1">
      <alignment horizontal="center" vertical="center"/>
    </xf>
    <xf numFmtId="0" fontId="25" fillId="0" borderId="41" xfId="0" applyFont="1" applyBorder="1" applyAlignment="1">
      <alignment horizontal="center" vertical="center"/>
    </xf>
    <xf numFmtId="0" fontId="25" fillId="0" borderId="51" xfId="0" applyFont="1" applyBorder="1" applyAlignment="1">
      <alignment horizontal="center" vertical="center"/>
    </xf>
    <xf numFmtId="0" fontId="25" fillId="0" borderId="50" xfId="0" applyFont="1" applyBorder="1" applyAlignment="1">
      <alignment horizontal="left" vertical="center"/>
    </xf>
    <xf numFmtId="0" fontId="25" fillId="0" borderId="51" xfId="0" applyFont="1" applyBorder="1" applyAlignment="1">
      <alignment horizontal="left" vertical="center"/>
    </xf>
    <xf numFmtId="0" fontId="25" fillId="0" borderId="2" xfId="0" applyFont="1" applyBorder="1" applyAlignment="1">
      <alignment horizontal="center" vertical="center" wrapText="1"/>
    </xf>
    <xf numFmtId="0" fontId="25" fillId="0" borderId="6" xfId="0" applyFont="1" applyBorder="1" applyAlignment="1">
      <alignment horizontal="center" vertical="center"/>
    </xf>
    <xf numFmtId="0" fontId="31" fillId="0" borderId="16" xfId="0" applyFont="1" applyBorder="1" applyAlignment="1">
      <alignment horizontal="left"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38" fontId="23" fillId="0" borderId="29" xfId="5" applyFont="1" applyFill="1" applyBorder="1" applyAlignment="1">
      <alignment vertical="center"/>
    </xf>
    <xf numFmtId="38" fontId="23" fillId="0" borderId="63" xfId="5" applyFont="1" applyBorder="1" applyAlignment="1">
      <alignment horizontal="center" vertical="center"/>
    </xf>
    <xf numFmtId="0" fontId="25" fillId="0" borderId="19" xfId="0" applyFont="1" applyBorder="1" applyAlignment="1">
      <alignment horizontal="left" vertical="center"/>
    </xf>
    <xf numFmtId="0" fontId="25" fillId="0" borderId="16" xfId="0" applyFont="1" applyBorder="1" applyAlignment="1">
      <alignment horizontal="center" vertical="center"/>
    </xf>
    <xf numFmtId="0" fontId="25" fillId="0" borderId="35" xfId="0" applyFont="1" applyBorder="1" applyAlignment="1">
      <alignment horizontal="center" vertical="center"/>
    </xf>
    <xf numFmtId="0" fontId="0" fillId="0" borderId="0" xfId="0" applyBorder="1" applyAlignment="1">
      <alignment vertical="center"/>
    </xf>
    <xf numFmtId="0" fontId="4" fillId="0" borderId="5" xfId="9" applyFont="1" applyBorder="1" applyAlignment="1">
      <alignment horizontal="center" vertical="center"/>
    </xf>
    <xf numFmtId="0" fontId="23" fillId="0" borderId="14" xfId="0" quotePrefix="1" applyFont="1" applyBorder="1" applyAlignment="1">
      <alignment horizontal="left" vertical="center"/>
    </xf>
    <xf numFmtId="38" fontId="23" fillId="2" borderId="14" xfId="0" applyNumberFormat="1" applyFont="1" applyFill="1" applyBorder="1" applyAlignment="1">
      <alignment vertical="center"/>
    </xf>
    <xf numFmtId="40" fontId="23" fillId="2" borderId="74" xfId="5" applyNumberFormat="1" applyFont="1" applyFill="1" applyBorder="1" applyAlignment="1">
      <alignment vertical="center"/>
    </xf>
    <xf numFmtId="38" fontId="23" fillId="2" borderId="74" xfId="5" applyFont="1" applyFill="1" applyBorder="1" applyAlignment="1">
      <alignment vertical="center"/>
    </xf>
    <xf numFmtId="10" fontId="23" fillId="0" borderId="0" xfId="15" applyNumberFormat="1" applyFont="1" applyAlignment="1">
      <alignment vertical="center"/>
    </xf>
    <xf numFmtId="0" fontId="23" fillId="0" borderId="18" xfId="0" applyFont="1" applyBorder="1" applyAlignment="1">
      <alignment vertical="center"/>
    </xf>
    <xf numFmtId="0" fontId="23" fillId="0" borderId="6" xfId="0" applyFont="1" applyBorder="1" applyAlignment="1">
      <alignment vertical="center"/>
    </xf>
    <xf numFmtId="38" fontId="23" fillId="4" borderId="18" xfId="5" applyFont="1" applyFill="1" applyBorder="1" applyAlignment="1">
      <alignment vertical="center"/>
    </xf>
    <xf numFmtId="0" fontId="34" fillId="0" borderId="14" xfId="0" applyFont="1" applyBorder="1" applyAlignment="1">
      <alignment horizontal="left" vertical="center"/>
    </xf>
    <xf numFmtId="40" fontId="23" fillId="0" borderId="4" xfId="5" applyNumberFormat="1" applyFont="1" applyBorder="1" applyAlignment="1">
      <alignment vertical="center"/>
    </xf>
    <xf numFmtId="40" fontId="23" fillId="2" borderId="4" xfId="5" applyNumberFormat="1" applyFont="1" applyFill="1" applyBorder="1" applyAlignment="1">
      <alignment vertical="center"/>
    </xf>
    <xf numFmtId="38" fontId="23" fillId="2" borderId="4" xfId="5" applyFont="1" applyFill="1" applyBorder="1" applyAlignment="1">
      <alignment vertical="center"/>
    </xf>
    <xf numFmtId="0" fontId="23" fillId="0" borderId="17" xfId="0" applyFont="1" applyBorder="1" applyAlignment="1">
      <alignment vertical="center"/>
    </xf>
    <xf numFmtId="38" fontId="23" fillId="0" borderId="0" xfId="5" applyFont="1" applyAlignment="1">
      <alignment vertical="center"/>
    </xf>
    <xf numFmtId="40" fontId="23" fillId="0" borderId="67" xfId="5" applyNumberFormat="1" applyFont="1" applyBorder="1" applyAlignment="1">
      <alignment vertical="center"/>
    </xf>
    <xf numFmtId="40" fontId="23" fillId="2" borderId="67" xfId="5" applyNumberFormat="1" applyFont="1" applyFill="1" applyBorder="1" applyAlignment="1">
      <alignment vertical="center"/>
    </xf>
    <xf numFmtId="38" fontId="23" fillId="2" borderId="67" xfId="5" applyFont="1" applyFill="1" applyBorder="1" applyAlignment="1">
      <alignment vertical="center"/>
    </xf>
    <xf numFmtId="0" fontId="23" fillId="0" borderId="18" xfId="0" quotePrefix="1" applyFont="1" applyBorder="1" applyAlignment="1">
      <alignment horizontal="center" vertical="center"/>
    </xf>
    <xf numFmtId="0" fontId="34" fillId="0" borderId="4" xfId="0" applyFont="1" applyBorder="1" applyAlignment="1">
      <alignment horizontal="center" vertical="center"/>
    </xf>
    <xf numFmtId="0" fontId="34" fillId="0" borderId="11" xfId="0" applyFont="1" applyBorder="1" applyAlignment="1">
      <alignment horizontal="center" vertical="center"/>
    </xf>
    <xf numFmtId="0" fontId="23" fillId="0" borderId="16" xfId="0" applyFont="1" applyBorder="1" applyAlignment="1">
      <alignment horizontal="center" vertical="center"/>
    </xf>
    <xf numFmtId="0" fontId="34" fillId="0" borderId="7" xfId="0" quotePrefix="1" applyFont="1" applyBorder="1" applyAlignment="1">
      <alignment horizontal="center" vertical="center"/>
    </xf>
    <xf numFmtId="0" fontId="34" fillId="0" borderId="8" xfId="0" quotePrefix="1" applyFont="1" applyBorder="1" applyAlignment="1">
      <alignment horizontal="center" vertical="center"/>
    </xf>
    <xf numFmtId="0" fontId="23" fillId="0" borderId="16" xfId="0" applyFont="1" applyBorder="1" applyAlignment="1">
      <alignment vertical="center"/>
    </xf>
    <xf numFmtId="0" fontId="23" fillId="0" borderId="20" xfId="0" applyFont="1" applyBorder="1" applyAlignment="1">
      <alignment vertical="center"/>
    </xf>
    <xf numFmtId="0" fontId="34" fillId="0" borderId="2" xfId="0" applyFont="1" applyBorder="1" applyAlignment="1">
      <alignment vertical="center"/>
    </xf>
    <xf numFmtId="0" fontId="34" fillId="0" borderId="5" xfId="0" applyFont="1" applyBorder="1" applyAlignment="1">
      <alignment vertical="center"/>
    </xf>
    <xf numFmtId="0" fontId="23" fillId="0" borderId="15" xfId="0" applyFont="1" applyBorder="1" applyAlignment="1">
      <alignment vertical="center"/>
    </xf>
    <xf numFmtId="0" fontId="23" fillId="0" borderId="2" xfId="0" applyFont="1" applyBorder="1" applyAlignment="1">
      <alignment horizontal="centerContinuous"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38" fontId="23" fillId="4" borderId="24" xfId="5" applyFont="1" applyFill="1" applyBorder="1" applyAlignment="1">
      <alignment vertical="center"/>
    </xf>
    <xf numFmtId="38" fontId="23" fillId="4" borderId="24" xfId="5" applyFont="1" applyFill="1" applyBorder="1" applyAlignment="1">
      <alignment horizontal="center" vertical="center"/>
    </xf>
    <xf numFmtId="0" fontId="23" fillId="0" borderId="38" xfId="0" applyFont="1" applyBorder="1" applyAlignment="1">
      <alignment horizontal="center" vertical="center"/>
    </xf>
    <xf numFmtId="40" fontId="23" fillId="0" borderId="52" xfId="5" applyNumberFormat="1" applyFont="1" applyBorder="1" applyAlignment="1">
      <alignment vertical="center"/>
    </xf>
    <xf numFmtId="40" fontId="23" fillId="2" borderId="52" xfId="5" applyNumberFormat="1" applyFont="1" applyFill="1" applyBorder="1" applyAlignment="1">
      <alignment vertical="center"/>
    </xf>
    <xf numFmtId="38" fontId="23" fillId="2" borderId="52" xfId="5" applyFont="1" applyFill="1" applyBorder="1" applyAlignment="1">
      <alignment vertical="center"/>
    </xf>
    <xf numFmtId="38" fontId="23" fillId="3" borderId="52" xfId="5" applyFont="1" applyFill="1" applyBorder="1" applyAlignment="1">
      <alignment vertical="center"/>
    </xf>
    <xf numFmtId="38" fontId="23" fillId="3" borderId="52" xfId="5" applyFont="1" applyFill="1" applyBorder="1" applyAlignment="1">
      <alignment horizontal="center" vertical="center"/>
    </xf>
    <xf numFmtId="0" fontId="23" fillId="0" borderId="57" xfId="0" applyFont="1" applyBorder="1" applyAlignment="1">
      <alignment horizontal="left" vertical="center"/>
    </xf>
    <xf numFmtId="0" fontId="23" fillId="0" borderId="36" xfId="0" applyFont="1" applyBorder="1" applyAlignment="1">
      <alignment horizontal="left" vertical="center"/>
    </xf>
    <xf numFmtId="0" fontId="25" fillId="0" borderId="21" xfId="0" applyFont="1" applyBorder="1" applyAlignment="1">
      <alignment vertical="center"/>
    </xf>
    <xf numFmtId="38" fontId="23" fillId="3" borderId="67" xfId="5" applyFont="1" applyFill="1" applyBorder="1" applyAlignment="1">
      <alignment vertical="center"/>
    </xf>
    <xf numFmtId="38" fontId="23" fillId="3" borderId="67" xfId="5" applyFont="1" applyFill="1" applyBorder="1" applyAlignment="1">
      <alignment horizontal="center" vertical="center"/>
    </xf>
    <xf numFmtId="0" fontId="23" fillId="0" borderId="35" xfId="0" applyFont="1" applyBorder="1" applyAlignment="1">
      <alignment horizontal="left" vertical="center"/>
    </xf>
    <xf numFmtId="0" fontId="34" fillId="0" borderId="45" xfId="0" applyFont="1" applyBorder="1" applyAlignment="1">
      <alignment horizontal="center" vertical="center"/>
    </xf>
    <xf numFmtId="0" fontId="23" fillId="0" borderId="45" xfId="0" applyFont="1" applyBorder="1" applyAlignment="1">
      <alignment horizontal="center" vertical="center"/>
    </xf>
    <xf numFmtId="0" fontId="23" fillId="0" borderId="44" xfId="0" applyFont="1" applyBorder="1" applyAlignment="1">
      <alignment horizontal="center" vertical="center" wrapText="1"/>
    </xf>
    <xf numFmtId="0" fontId="33" fillId="0" borderId="0" xfId="0" applyFont="1" applyAlignment="1">
      <alignment vertical="center"/>
    </xf>
    <xf numFmtId="0" fontId="32" fillId="0" borderId="0" xfId="0" applyFont="1" applyAlignment="1">
      <alignment vertical="center"/>
    </xf>
    <xf numFmtId="0" fontId="23" fillId="0" borderId="25" xfId="0" applyFont="1" applyBorder="1" applyAlignment="1">
      <alignment vertical="center"/>
    </xf>
    <xf numFmtId="0" fontId="23" fillId="0" borderId="26" xfId="0" applyFont="1" applyBorder="1" applyAlignment="1">
      <alignment vertical="center"/>
    </xf>
    <xf numFmtId="0" fontId="23" fillId="0" borderId="33" xfId="0" applyFont="1" applyBorder="1" applyAlignment="1">
      <alignment vertical="center"/>
    </xf>
    <xf numFmtId="0" fontId="23" fillId="0" borderId="43" xfId="0" applyFont="1" applyBorder="1" applyAlignment="1">
      <alignment vertical="center"/>
    </xf>
    <xf numFmtId="0" fontId="23" fillId="0" borderId="22" xfId="0" applyFont="1" applyBorder="1" applyAlignment="1">
      <alignment vertical="center"/>
    </xf>
    <xf numFmtId="0" fontId="23" fillId="0" borderId="31" xfId="0" applyFont="1" applyBorder="1" applyAlignment="1">
      <alignment vertical="center"/>
    </xf>
    <xf numFmtId="0" fontId="23" fillId="0" borderId="29" xfId="0" applyFont="1" applyBorder="1" applyAlignment="1">
      <alignment vertical="center"/>
    </xf>
    <xf numFmtId="0" fontId="23" fillId="0" borderId="28" xfId="0" applyFont="1" applyBorder="1" applyAlignment="1">
      <alignment vertical="center"/>
    </xf>
    <xf numFmtId="0" fontId="23" fillId="0" borderId="23" xfId="0" applyFont="1" applyBorder="1" applyAlignment="1">
      <alignment vertical="center"/>
    </xf>
    <xf numFmtId="0" fontId="23" fillId="0" borderId="1" xfId="0" applyFont="1" applyBorder="1" applyAlignment="1">
      <alignment vertical="center"/>
    </xf>
    <xf numFmtId="0" fontId="23" fillId="3" borderId="6" xfId="0" applyFont="1" applyFill="1" applyBorder="1" applyAlignment="1">
      <alignment vertical="center"/>
    </xf>
    <xf numFmtId="0" fontId="23" fillId="0" borderId="30" xfId="0" applyFont="1" applyBorder="1" applyAlignment="1">
      <alignment vertical="center"/>
    </xf>
    <xf numFmtId="0" fontId="23" fillId="0" borderId="40" xfId="0" applyFont="1" applyBorder="1" applyAlignment="1">
      <alignment vertical="center"/>
    </xf>
    <xf numFmtId="0" fontId="23" fillId="0" borderId="2" xfId="0" applyFont="1" applyBorder="1" applyAlignment="1">
      <alignment vertical="center"/>
    </xf>
    <xf numFmtId="0" fontId="23" fillId="0" borderId="19" xfId="0" applyFont="1" applyBorder="1" applyAlignment="1">
      <alignment vertical="center"/>
    </xf>
    <xf numFmtId="0" fontId="23" fillId="0" borderId="21" xfId="0" applyFont="1" applyBorder="1" applyAlignment="1">
      <alignment vertical="center"/>
    </xf>
    <xf numFmtId="0" fontId="23" fillId="3" borderId="20" xfId="0" applyFont="1" applyFill="1" applyBorder="1" applyAlignment="1">
      <alignment vertical="center"/>
    </xf>
    <xf numFmtId="0" fontId="23" fillId="3" borderId="2" xfId="0" applyFont="1" applyFill="1" applyBorder="1" applyAlignment="1">
      <alignment vertical="center"/>
    </xf>
    <xf numFmtId="0" fontId="23" fillId="0" borderId="34" xfId="0" applyFont="1" applyBorder="1" applyAlignment="1">
      <alignment vertical="center"/>
    </xf>
    <xf numFmtId="0" fontId="23" fillId="0" borderId="51" xfId="0" applyFont="1" applyBorder="1" applyAlignment="1">
      <alignment vertical="center"/>
    </xf>
    <xf numFmtId="0" fontId="23" fillId="0" borderId="41" xfId="0" applyFont="1" applyBorder="1" applyAlignment="1">
      <alignment vertical="center"/>
    </xf>
    <xf numFmtId="0" fontId="23" fillId="0" borderId="42" xfId="0" applyFont="1" applyBorder="1" applyAlignment="1">
      <alignment vertical="center"/>
    </xf>
    <xf numFmtId="0" fontId="23" fillId="0" borderId="50" xfId="0" applyFont="1" applyBorder="1" applyAlignment="1">
      <alignment vertical="center"/>
    </xf>
    <xf numFmtId="0" fontId="23" fillId="3" borderId="81" xfId="0" applyFont="1" applyFill="1" applyBorder="1" applyAlignment="1">
      <alignment horizontal="center" vertical="center"/>
    </xf>
    <xf numFmtId="0" fontId="35" fillId="0" borderId="0" xfId="0" applyFont="1" applyAlignment="1">
      <alignment vertical="center"/>
    </xf>
    <xf numFmtId="0" fontId="23" fillId="0" borderId="82" xfId="0" applyFont="1" applyBorder="1" applyAlignment="1">
      <alignment horizontal="center" vertical="center"/>
    </xf>
    <xf numFmtId="0" fontId="23" fillId="0" borderId="0" xfId="0" quotePrefix="1" applyFont="1" applyAlignment="1">
      <alignment horizontal="left" vertical="center"/>
    </xf>
    <xf numFmtId="0" fontId="12" fillId="3" borderId="2" xfId="0" applyFont="1" applyFill="1" applyBorder="1" applyAlignment="1">
      <alignment horizontal="center" vertical="center"/>
    </xf>
    <xf numFmtId="0" fontId="0" fillId="3" borderId="2" xfId="0" applyFill="1" applyBorder="1" applyAlignment="1">
      <alignment horizontal="center" vertical="center"/>
    </xf>
    <xf numFmtId="0" fontId="29" fillId="0" borderId="0" xfId="0" applyFont="1" applyAlignment="1">
      <alignment horizontal="right" vertical="center"/>
    </xf>
    <xf numFmtId="0" fontId="23" fillId="0" borderId="0" xfId="0" applyFont="1" applyFill="1" applyAlignment="1">
      <alignment horizontal="center"/>
    </xf>
    <xf numFmtId="0" fontId="31" fillId="0" borderId="0" xfId="0" applyFont="1" applyFill="1" applyAlignment="1">
      <alignment vertical="center"/>
    </xf>
    <xf numFmtId="0" fontId="31" fillId="0" borderId="0" xfId="0" applyFont="1" applyFill="1" applyAlignment="1">
      <alignment horizontal="left" vertical="center"/>
    </xf>
    <xf numFmtId="0" fontId="31" fillId="0" borderId="0" xfId="0" applyFont="1" applyFill="1" applyBorder="1" applyAlignment="1">
      <alignment horizontal="left" vertical="center"/>
    </xf>
    <xf numFmtId="38" fontId="31" fillId="0" borderId="0" xfId="5" applyFont="1" applyFill="1" applyBorder="1" applyAlignment="1">
      <alignment vertical="center"/>
    </xf>
    <xf numFmtId="0" fontId="31" fillId="0" borderId="0" xfId="0" applyFont="1" applyFill="1" applyBorder="1" applyAlignment="1">
      <alignment vertical="center"/>
    </xf>
    <xf numFmtId="0" fontId="23" fillId="0" borderId="0" xfId="0" applyFont="1" applyFill="1" applyAlignment="1">
      <alignment horizontal="left"/>
    </xf>
    <xf numFmtId="0" fontId="23" fillId="0" borderId="0" xfId="0" applyFont="1" applyFill="1"/>
    <xf numFmtId="0" fontId="31" fillId="0" borderId="0" xfId="11" applyFont="1" applyFill="1" applyAlignment="1">
      <alignment vertical="center"/>
    </xf>
    <xf numFmtId="0" fontId="23" fillId="0" borderId="0" xfId="0" applyFont="1" applyFill="1" applyBorder="1"/>
    <xf numFmtId="38" fontId="23" fillId="0" borderId="0" xfId="5" applyFont="1" applyFill="1"/>
    <xf numFmtId="0" fontId="31" fillId="0" borderId="20" xfId="0" applyFont="1" applyBorder="1" applyAlignment="1">
      <alignment horizontal="left" vertical="center"/>
    </xf>
    <xf numFmtId="0" fontId="31" fillId="0" borderId="7" xfId="0" applyFont="1" applyBorder="1" applyAlignment="1">
      <alignment horizontal="center" vertical="center"/>
    </xf>
    <xf numFmtId="38" fontId="31" fillId="0" borderId="6" xfId="5" applyFont="1" applyBorder="1" applyAlignment="1">
      <alignment vertical="center"/>
    </xf>
    <xf numFmtId="0" fontId="28" fillId="0" borderId="0" xfId="11" applyFont="1" applyFill="1" applyAlignment="1">
      <alignment horizontal="right" vertical="center"/>
    </xf>
    <xf numFmtId="0" fontId="0" fillId="0" borderId="0" xfId="0" applyBorder="1" applyAlignment="1">
      <alignment horizontal="right" vertical="center"/>
    </xf>
    <xf numFmtId="0" fontId="0" fillId="0" borderId="0" xfId="9" applyFont="1" applyBorder="1" applyAlignment="1">
      <alignment vertical="center"/>
    </xf>
    <xf numFmtId="0" fontId="4" fillId="0" borderId="0" xfId="9" applyFont="1" applyBorder="1" applyAlignment="1">
      <alignment vertical="center"/>
    </xf>
    <xf numFmtId="0" fontId="7" fillId="0" borderId="0" xfId="9" applyFont="1" applyBorder="1" applyAlignment="1">
      <alignment vertical="center"/>
    </xf>
    <xf numFmtId="0" fontId="7" fillId="3" borderId="0" xfId="9" applyFont="1" applyFill="1" applyBorder="1" applyAlignment="1">
      <alignment vertical="center"/>
    </xf>
    <xf numFmtId="0" fontId="4" fillId="0" borderId="6" xfId="9" applyFont="1" applyBorder="1" applyAlignment="1">
      <alignment vertical="center"/>
    </xf>
    <xf numFmtId="0" fontId="4" fillId="0" borderId="7" xfId="9" applyFont="1" applyBorder="1" applyAlignment="1">
      <alignment horizontal="center" vertical="center"/>
    </xf>
    <xf numFmtId="0" fontId="4" fillId="0" borderId="8" xfId="9" applyFont="1" applyBorder="1" applyAlignment="1">
      <alignment horizontal="center" vertical="center"/>
    </xf>
    <xf numFmtId="0" fontId="4" fillId="0" borderId="8" xfId="9" applyFont="1" applyBorder="1" applyAlignment="1">
      <alignment vertical="center"/>
    </xf>
    <xf numFmtId="0" fontId="4" fillId="0" borderId="7" xfId="9" applyFont="1" applyBorder="1" applyAlignment="1">
      <alignment vertical="center"/>
    </xf>
    <xf numFmtId="0" fontId="4" fillId="0" borderId="9" xfId="9" applyFont="1" applyBorder="1" applyAlignment="1">
      <alignment vertical="center"/>
    </xf>
    <xf numFmtId="0" fontId="4" fillId="0" borderId="9" xfId="9" applyFont="1" applyBorder="1" applyAlignment="1">
      <alignment horizontal="center" vertical="center"/>
    </xf>
    <xf numFmtId="0" fontId="4" fillId="0" borderId="10" xfId="9" applyFont="1" applyBorder="1" applyAlignment="1">
      <alignment horizontal="center" vertical="center"/>
    </xf>
    <xf numFmtId="0" fontId="4" fillId="0" borderId="10" xfId="9" applyFont="1" applyBorder="1" applyAlignment="1">
      <alignment vertical="center"/>
    </xf>
    <xf numFmtId="0" fontId="4" fillId="0" borderId="4" xfId="9" applyFont="1" applyBorder="1" applyAlignment="1">
      <alignment horizontal="center" vertical="center"/>
    </xf>
    <xf numFmtId="0" fontId="4" fillId="0" borderId="11" xfId="9" applyFont="1" applyBorder="1" applyAlignment="1">
      <alignment horizontal="center" vertical="center"/>
    </xf>
    <xf numFmtId="0" fontId="4" fillId="0" borderId="11" xfId="9" applyFont="1" applyBorder="1" applyAlignment="1">
      <alignment vertical="center"/>
    </xf>
    <xf numFmtId="0" fontId="4" fillId="0" borderId="4" xfId="9" applyFont="1" applyBorder="1" applyAlignment="1">
      <alignment vertical="center"/>
    </xf>
    <xf numFmtId="0" fontId="4" fillId="0" borderId="11" xfId="9" applyFont="1" applyBorder="1" applyAlignment="1">
      <alignment horizontal="right" vertical="center"/>
    </xf>
    <xf numFmtId="0" fontId="4" fillId="0" borderId="4" xfId="9" applyFont="1" applyBorder="1" applyAlignment="1">
      <alignment horizontal="right" vertical="center"/>
    </xf>
    <xf numFmtId="0" fontId="4" fillId="0" borderId="0" xfId="9" applyFont="1" applyBorder="1" applyAlignment="1">
      <alignment horizontal="center" vertical="center"/>
    </xf>
    <xf numFmtId="49" fontId="4" fillId="0" borderId="10" xfId="9" applyNumberFormat="1" applyFont="1" applyBorder="1" applyAlignment="1">
      <alignment vertical="center"/>
    </xf>
    <xf numFmtId="181" fontId="4" fillId="0" borderId="10" xfId="5" applyNumberFormat="1" applyFont="1" applyBorder="1" applyAlignment="1">
      <alignment vertical="center"/>
    </xf>
    <xf numFmtId="38" fontId="4" fillId="0" borderId="10" xfId="5" applyFont="1" applyBorder="1" applyAlignment="1">
      <alignment vertical="center"/>
    </xf>
    <xf numFmtId="181" fontId="4" fillId="0" borderId="10" xfId="9" applyNumberFormat="1" applyFont="1" applyBorder="1" applyAlignment="1">
      <alignment vertical="center"/>
    </xf>
    <xf numFmtId="186" fontId="4" fillId="0" borderId="10" xfId="5" applyNumberFormat="1" applyFont="1" applyBorder="1" applyAlignment="1">
      <alignment vertical="center"/>
    </xf>
    <xf numFmtId="0" fontId="4" fillId="0" borderId="10" xfId="9" applyFont="1" applyBorder="1" applyAlignment="1">
      <alignment horizontal="right" vertical="center"/>
    </xf>
    <xf numFmtId="57" fontId="4" fillId="0" borderId="10" xfId="9" applyNumberFormat="1" applyFont="1" applyBorder="1" applyAlignment="1">
      <alignment horizontal="center" vertical="center"/>
    </xf>
    <xf numFmtId="38" fontId="6" fillId="0" borderId="3" xfId="5" applyFont="1" applyBorder="1" applyAlignment="1">
      <alignment horizontal="distributed" vertical="center"/>
    </xf>
    <xf numFmtId="178" fontId="4" fillId="0" borderId="3" xfId="5" applyNumberFormat="1" applyFont="1" applyBorder="1" applyAlignment="1">
      <alignment vertical="center"/>
    </xf>
    <xf numFmtId="38" fontId="4" fillId="0" borderId="3" xfId="5" applyFont="1" applyBorder="1" applyAlignment="1">
      <alignment vertical="center"/>
    </xf>
    <xf numFmtId="183" fontId="4" fillId="0" borderId="12" xfId="9" applyNumberFormat="1" applyFont="1" applyBorder="1" applyAlignment="1">
      <alignment vertical="center"/>
    </xf>
    <xf numFmtId="0" fontId="4" fillId="0" borderId="3" xfId="9" applyFont="1" applyBorder="1" applyAlignment="1">
      <alignment vertical="center"/>
    </xf>
    <xf numFmtId="183" fontId="4" fillId="0" borderId="3" xfId="9" applyNumberFormat="1" applyFont="1" applyBorder="1" applyAlignment="1">
      <alignment vertical="center"/>
    </xf>
    <xf numFmtId="185" fontId="4" fillId="0" borderId="10" xfId="9" applyNumberFormat="1" applyFont="1" applyBorder="1" applyAlignment="1">
      <alignment horizontal="center" vertical="center"/>
    </xf>
    <xf numFmtId="0" fontId="4" fillId="0" borderId="10" xfId="9" applyNumberFormat="1" applyFont="1" applyBorder="1" applyAlignment="1">
      <alignment horizontal="center" vertical="center"/>
    </xf>
    <xf numFmtId="177" fontId="4" fillId="0" borderId="10" xfId="9" applyNumberFormat="1" applyFont="1" applyBorder="1" applyAlignment="1">
      <alignment vertical="center"/>
    </xf>
    <xf numFmtId="49" fontId="4" fillId="0" borderId="10" xfId="9" applyNumberFormat="1" applyFont="1" applyBorder="1" applyAlignment="1">
      <alignment horizontal="center" vertical="center"/>
    </xf>
    <xf numFmtId="2" fontId="4" fillId="0" borderId="10" xfId="9" applyNumberFormat="1" applyFont="1" applyBorder="1" applyAlignment="1">
      <alignment vertical="center"/>
    </xf>
    <xf numFmtId="0" fontId="6" fillId="0" borderId="10" xfId="9" applyFont="1" applyBorder="1" applyAlignment="1">
      <alignment horizontal="center" vertical="center"/>
    </xf>
    <xf numFmtId="38" fontId="4" fillId="0" borderId="9" xfId="5" applyFont="1" applyBorder="1" applyAlignment="1">
      <alignment vertical="center"/>
    </xf>
    <xf numFmtId="180" fontId="4" fillId="0" borderId="10" xfId="5" applyNumberFormat="1" applyFont="1" applyBorder="1" applyAlignment="1">
      <alignment vertical="center"/>
    </xf>
    <xf numFmtId="180" fontId="4" fillId="0" borderId="9" xfId="9" applyNumberFormat="1" applyFont="1" applyBorder="1" applyAlignment="1">
      <alignment vertical="center"/>
    </xf>
    <xf numFmtId="187" fontId="4" fillId="0" borderId="10" xfId="5" applyNumberFormat="1" applyFont="1" applyBorder="1" applyAlignment="1">
      <alignment horizontal="right" vertical="center"/>
    </xf>
    <xf numFmtId="189" fontId="4" fillId="0" borderId="10" xfId="5" applyNumberFormat="1" applyFont="1" applyBorder="1" applyAlignment="1">
      <alignment horizontal="right" vertical="center"/>
    </xf>
    <xf numFmtId="184" fontId="4" fillId="0" borderId="10" xfId="5" applyNumberFormat="1" applyFont="1" applyBorder="1" applyAlignment="1">
      <alignment horizontal="center" vertical="center"/>
    </xf>
    <xf numFmtId="0" fontId="9" fillId="0" borderId="10" xfId="9" applyFont="1" applyBorder="1" applyAlignment="1">
      <alignment horizontal="center" vertical="center"/>
    </xf>
    <xf numFmtId="177" fontId="8" fillId="0" borderId="10" xfId="9" applyNumberFormat="1" applyFont="1" applyBorder="1" applyAlignment="1">
      <alignment vertical="center"/>
    </xf>
    <xf numFmtId="179" fontId="4" fillId="0" borderId="10" xfId="5" applyNumberFormat="1" applyFont="1" applyBorder="1" applyAlignment="1">
      <alignment horizontal="right" vertical="center"/>
    </xf>
    <xf numFmtId="188" fontId="4" fillId="0" borderId="10" xfId="5" applyNumberFormat="1" applyFont="1" applyBorder="1" applyAlignment="1">
      <alignment horizontal="right" vertical="center"/>
    </xf>
    <xf numFmtId="57" fontId="4" fillId="0" borderId="9" xfId="9" applyNumberFormat="1" applyFont="1" applyBorder="1" applyAlignment="1">
      <alignment horizontal="center" vertical="center"/>
    </xf>
    <xf numFmtId="49" fontId="4" fillId="0" borderId="11" xfId="9" applyNumberFormat="1" applyFont="1" applyBorder="1" applyAlignment="1">
      <alignment vertical="center"/>
    </xf>
    <xf numFmtId="6" fontId="6" fillId="0" borderId="11" xfId="7" applyFont="1" applyBorder="1" applyAlignment="1">
      <alignment horizontal="center" vertical="center"/>
    </xf>
    <xf numFmtId="178" fontId="4" fillId="0" borderId="4" xfId="5" applyNumberFormat="1" applyFont="1" applyBorder="1" applyAlignment="1">
      <alignment vertical="center"/>
    </xf>
    <xf numFmtId="176" fontId="4" fillId="0" borderId="4" xfId="9" applyNumberFormat="1" applyFont="1" applyBorder="1" applyAlignment="1">
      <alignment horizontal="center" vertical="center"/>
    </xf>
    <xf numFmtId="183" fontId="4" fillId="0" borderId="11" xfId="9" applyNumberFormat="1" applyFont="1" applyBorder="1" applyAlignment="1">
      <alignment vertical="center"/>
    </xf>
    <xf numFmtId="183" fontId="4" fillId="0" borderId="4" xfId="9" applyNumberFormat="1" applyFont="1" applyBorder="1" applyAlignment="1">
      <alignment vertical="center"/>
    </xf>
    <xf numFmtId="38" fontId="4" fillId="0" borderId="4" xfId="5" applyFont="1" applyBorder="1" applyAlignment="1">
      <alignment vertical="center"/>
    </xf>
    <xf numFmtId="3" fontId="4" fillId="0" borderId="4" xfId="5" applyNumberFormat="1" applyFont="1" applyBorder="1" applyAlignment="1">
      <alignment vertical="center"/>
    </xf>
    <xf numFmtId="183" fontId="4" fillId="0" borderId="4" xfId="5" applyNumberFormat="1" applyFont="1" applyBorder="1" applyAlignment="1">
      <alignment vertical="center"/>
    </xf>
    <xf numFmtId="57" fontId="4" fillId="0" borderId="11" xfId="9" applyNumberFormat="1" applyFont="1" applyBorder="1" applyAlignment="1">
      <alignment horizontal="center" vertical="center"/>
    </xf>
    <xf numFmtId="177" fontId="4" fillId="0" borderId="0" xfId="9" applyNumberFormat="1" applyFont="1" applyBorder="1" applyAlignment="1">
      <alignment vertical="center"/>
    </xf>
    <xf numFmtId="178" fontId="4" fillId="0" borderId="0" xfId="9" applyNumberFormat="1" applyFont="1" applyBorder="1" applyAlignment="1">
      <alignment vertical="center"/>
    </xf>
    <xf numFmtId="179" fontId="4" fillId="0" borderId="0" xfId="9" applyNumberFormat="1" applyFont="1" applyBorder="1" applyAlignment="1">
      <alignment vertical="center"/>
    </xf>
    <xf numFmtId="38" fontId="4" fillId="0" borderId="0" xfId="9" applyNumberFormat="1" applyFont="1" applyBorder="1" applyAlignment="1">
      <alignment vertical="center"/>
    </xf>
    <xf numFmtId="0" fontId="4" fillId="0" borderId="10" xfId="9" applyNumberFormat="1" applyFont="1" applyBorder="1" applyAlignment="1">
      <alignment vertical="center"/>
    </xf>
    <xf numFmtId="38" fontId="8" fillId="0" borderId="10" xfId="5" applyFont="1" applyBorder="1" applyAlignment="1">
      <alignment vertical="center"/>
    </xf>
    <xf numFmtId="181" fontId="4" fillId="0" borderId="9" xfId="5" applyNumberFormat="1" applyFont="1" applyBorder="1" applyAlignment="1">
      <alignment vertical="center"/>
    </xf>
    <xf numFmtId="177" fontId="4" fillId="0" borderId="13" xfId="5" applyNumberFormat="1" applyFont="1" applyBorder="1" applyAlignment="1">
      <alignment vertical="center"/>
    </xf>
    <xf numFmtId="183" fontId="4" fillId="0" borderId="3" xfId="5" applyNumberFormat="1" applyFont="1" applyBorder="1" applyAlignment="1">
      <alignment vertical="center"/>
    </xf>
    <xf numFmtId="1" fontId="4" fillId="0" borderId="10" xfId="9" applyNumberFormat="1" applyFont="1" applyBorder="1" applyAlignment="1">
      <alignment horizontal="center" vertical="center"/>
    </xf>
    <xf numFmtId="191" fontId="4" fillId="0" borderId="10" xfId="9" applyNumberFormat="1" applyFont="1" applyBorder="1" applyAlignment="1">
      <alignment horizontal="center" vertical="center"/>
    </xf>
    <xf numFmtId="179" fontId="4" fillId="0" borderId="9" xfId="9" applyNumberFormat="1" applyFont="1" applyBorder="1" applyAlignment="1">
      <alignment vertical="center"/>
    </xf>
    <xf numFmtId="182" fontId="4" fillId="0" borderId="10" xfId="5" applyNumberFormat="1" applyFont="1" applyBorder="1" applyAlignment="1">
      <alignment horizontal="right" vertical="center"/>
    </xf>
    <xf numFmtId="182" fontId="4" fillId="0" borderId="9" xfId="5" applyNumberFormat="1" applyFont="1" applyBorder="1" applyAlignment="1">
      <alignment vertical="center"/>
    </xf>
    <xf numFmtId="184" fontId="4" fillId="0" borderId="10" xfId="5" applyNumberFormat="1" applyFont="1" applyBorder="1" applyAlignment="1">
      <alignment vertical="center"/>
    </xf>
    <xf numFmtId="177" fontId="4" fillId="0" borderId="9" xfId="5" applyNumberFormat="1" applyFont="1" applyBorder="1" applyAlignment="1">
      <alignment vertical="center"/>
    </xf>
    <xf numFmtId="190" fontId="4" fillId="0" borderId="9" xfId="9" quotePrefix="1" applyNumberFormat="1" applyFont="1" applyBorder="1" applyAlignment="1">
      <alignment horizontal="right" vertical="center"/>
    </xf>
    <xf numFmtId="179" fontId="4" fillId="0" borderId="9" xfId="5" applyNumberFormat="1" applyFont="1" applyBorder="1" applyAlignment="1">
      <alignment vertical="center"/>
    </xf>
    <xf numFmtId="38" fontId="4" fillId="0" borderId="0" xfId="5" applyFont="1" applyBorder="1" applyAlignment="1">
      <alignment vertical="center"/>
    </xf>
    <xf numFmtId="0" fontId="6" fillId="0" borderId="0" xfId="9" applyFont="1" applyBorder="1" applyAlignment="1">
      <alignment vertical="center"/>
    </xf>
    <xf numFmtId="0" fontId="21" fillId="0" borderId="0" xfId="14" applyFont="1" applyAlignment="1">
      <alignment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3" fillId="0" borderId="83" xfId="0" applyFont="1" applyBorder="1" applyAlignment="1">
      <alignment horizontal="center" vertical="center"/>
    </xf>
    <xf numFmtId="0" fontId="23" fillId="0" borderId="10" xfId="0" applyFont="1" applyBorder="1" applyAlignment="1">
      <alignment horizontal="center" vertical="center"/>
    </xf>
    <xf numFmtId="0" fontId="23" fillId="0" borderId="84" xfId="0" applyFont="1" applyBorder="1" applyAlignment="1">
      <alignment horizontal="center" vertical="center"/>
    </xf>
    <xf numFmtId="0" fontId="23" fillId="0" borderId="11" xfId="0" applyFont="1" applyBorder="1" applyAlignment="1">
      <alignment horizontal="center"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38" fontId="23" fillId="0" borderId="87" xfId="5" applyFont="1" applyBorder="1" applyAlignment="1">
      <alignment vertical="center"/>
    </xf>
    <xf numFmtId="38" fontId="23" fillId="0" borderId="88" xfId="5" applyFont="1" applyBorder="1" applyAlignment="1">
      <alignment vertical="center"/>
    </xf>
    <xf numFmtId="38" fontId="23" fillId="0" borderId="89" xfId="5" applyFont="1" applyBorder="1" applyAlignment="1">
      <alignment vertical="center"/>
    </xf>
    <xf numFmtId="38" fontId="23" fillId="2" borderId="81" xfId="5" applyFont="1" applyFill="1" applyBorder="1" applyAlignment="1">
      <alignment horizontal="right" vertical="center"/>
    </xf>
    <xf numFmtId="0" fontId="26" fillId="0" borderId="73" xfId="0" applyFont="1" applyBorder="1" applyAlignment="1">
      <alignment horizontal="center" vertical="center"/>
    </xf>
    <xf numFmtId="0" fontId="25" fillId="0" borderId="90" xfId="0" applyFont="1" applyBorder="1" applyAlignment="1">
      <alignment horizontal="left" vertical="center"/>
    </xf>
    <xf numFmtId="0" fontId="34" fillId="0" borderId="7" xfId="0" applyFont="1" applyBorder="1" applyAlignment="1">
      <alignment horizontal="center" vertical="center"/>
    </xf>
    <xf numFmtId="0" fontId="23" fillId="0" borderId="0" xfId="0" applyFont="1" applyBorder="1" applyAlignment="1">
      <alignment vertical="center"/>
    </xf>
    <xf numFmtId="38" fontId="23" fillId="3" borderId="72" xfId="5" applyFont="1" applyFill="1" applyBorder="1" applyAlignment="1">
      <alignment horizontal="center" vertical="center"/>
    </xf>
    <xf numFmtId="38" fontId="23" fillId="0" borderId="0" xfId="5" applyFont="1" applyFill="1" applyBorder="1" applyAlignment="1">
      <alignment horizontal="center" vertical="center"/>
    </xf>
    <xf numFmtId="38" fontId="23" fillId="3" borderId="16" xfId="5" applyFont="1" applyFill="1" applyBorder="1" applyAlignment="1">
      <alignment horizontal="center" vertical="center"/>
    </xf>
    <xf numFmtId="0" fontId="34" fillId="0" borderId="0" xfId="0" applyFont="1" applyAlignment="1">
      <alignment vertical="center"/>
    </xf>
    <xf numFmtId="38" fontId="23" fillId="0" borderId="92" xfId="5" applyFont="1" applyBorder="1" applyAlignment="1">
      <alignment vertical="center"/>
    </xf>
    <xf numFmtId="0" fontId="23" fillId="0" borderId="0" xfId="0" applyFont="1" applyAlignment="1">
      <alignment horizontal="right" vertical="center"/>
    </xf>
    <xf numFmtId="0" fontId="23" fillId="0" borderId="80" xfId="0" applyFont="1" applyBorder="1" applyAlignment="1">
      <alignment vertical="center"/>
    </xf>
    <xf numFmtId="0" fontId="23" fillId="0" borderId="78" xfId="0" applyFont="1" applyBorder="1" applyAlignment="1">
      <alignment vertical="center"/>
    </xf>
    <xf numFmtId="9" fontId="32" fillId="0" borderId="14" xfId="0" applyNumberFormat="1" applyFont="1" applyFill="1" applyBorder="1" applyAlignment="1">
      <alignment horizontal="center" vertical="center"/>
    </xf>
    <xf numFmtId="0" fontId="32" fillId="0" borderId="14" xfId="0" applyFont="1" applyFill="1" applyBorder="1" applyAlignment="1">
      <alignment horizontal="center" vertical="center"/>
    </xf>
    <xf numFmtId="0" fontId="32" fillId="0" borderId="0" xfId="0" applyFont="1" applyFill="1" applyBorder="1" applyAlignment="1">
      <alignment horizontal="center" vertical="center"/>
    </xf>
    <xf numFmtId="9" fontId="23" fillId="0" borderId="91" xfId="0" applyNumberFormat="1" applyFont="1" applyBorder="1" applyAlignment="1">
      <alignment horizontal="center" vertical="center"/>
    </xf>
    <xf numFmtId="9" fontId="23" fillId="0" borderId="75" xfId="0" applyNumberFormat="1" applyFont="1" applyBorder="1" applyAlignment="1">
      <alignment horizontal="center" vertical="center"/>
    </xf>
    <xf numFmtId="9" fontId="23" fillId="0" borderId="0" xfId="0" applyNumberFormat="1" applyFont="1" applyAlignment="1">
      <alignment horizontal="center" vertical="center"/>
    </xf>
    <xf numFmtId="0" fontId="23" fillId="0" borderId="77" xfId="0" applyFont="1" applyBorder="1" applyAlignment="1">
      <alignment horizontal="center" vertical="center"/>
    </xf>
    <xf numFmtId="0" fontId="23" fillId="0" borderId="8" xfId="0" applyFont="1" applyBorder="1" applyAlignment="1">
      <alignment horizontal="left" vertical="center"/>
    </xf>
    <xf numFmtId="0" fontId="23" fillId="0" borderId="76" xfId="0" applyFont="1" applyBorder="1" applyAlignment="1">
      <alignment horizontal="left" vertical="center"/>
    </xf>
    <xf numFmtId="38" fontId="23" fillId="0" borderId="20" xfId="5" applyFont="1" applyBorder="1" applyAlignment="1">
      <alignment horizontal="center" vertical="center"/>
    </xf>
    <xf numFmtId="0" fontId="23" fillId="0" borderId="75" xfId="0" applyFont="1" applyBorder="1" applyAlignment="1">
      <alignment horizontal="center" vertical="center"/>
    </xf>
    <xf numFmtId="0" fontId="23" fillId="0" borderId="5" xfId="0" applyFont="1" applyBorder="1" applyAlignment="1">
      <alignment vertical="center"/>
    </xf>
    <xf numFmtId="0" fontId="23" fillId="0" borderId="2" xfId="0" applyFont="1" applyBorder="1" applyAlignment="1">
      <alignment horizontal="center" vertical="center"/>
    </xf>
    <xf numFmtId="198" fontId="23" fillId="4" borderId="0" xfId="5" applyNumberFormat="1" applyFont="1" applyFill="1" applyBorder="1" applyAlignment="1">
      <alignment horizontal="right" vertical="center"/>
    </xf>
    <xf numFmtId="197" fontId="23" fillId="4" borderId="4" xfId="0" applyNumberFormat="1" applyFont="1" applyFill="1" applyBorder="1" applyAlignment="1">
      <alignment horizontal="center" vertical="center"/>
    </xf>
    <xf numFmtId="0" fontId="34" fillId="0" borderId="93" xfId="0" applyFont="1" applyBorder="1" applyAlignment="1">
      <alignment horizontal="center" vertical="center"/>
    </xf>
    <xf numFmtId="38" fontId="23" fillId="4" borderId="56" xfId="5" applyFont="1" applyFill="1" applyBorder="1"/>
    <xf numFmtId="38" fontId="23" fillId="4" borderId="71" xfId="5" applyFont="1" applyFill="1" applyBorder="1"/>
    <xf numFmtId="0" fontId="23" fillId="0" borderId="20" xfId="0" applyFont="1" applyFill="1" applyBorder="1" applyAlignment="1">
      <alignment vertical="center"/>
    </xf>
    <xf numFmtId="0" fontId="23" fillId="0" borderId="6" xfId="0" applyFont="1" applyFill="1" applyBorder="1" applyAlignment="1">
      <alignment vertical="center"/>
    </xf>
    <xf numFmtId="0" fontId="23" fillId="0" borderId="7" xfId="0" applyFont="1" applyBorder="1" applyAlignment="1">
      <alignment horizontal="center" vertical="center"/>
    </xf>
    <xf numFmtId="0" fontId="23" fillId="0" borderId="28" xfId="0" quotePrefix="1" applyFont="1" applyBorder="1" applyAlignment="1">
      <alignment vertical="center"/>
    </xf>
    <xf numFmtId="0" fontId="34" fillId="0" borderId="20" xfId="0" applyFont="1" applyBorder="1" applyAlignment="1">
      <alignment vertical="center"/>
    </xf>
    <xf numFmtId="0" fontId="23" fillId="0" borderId="2"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0" borderId="2" xfId="0" applyFont="1" applyBorder="1" applyAlignment="1">
      <alignment horizontal="left" vertical="center" wrapText="1"/>
    </xf>
    <xf numFmtId="0" fontId="23" fillId="0" borderId="40" xfId="0" applyFont="1" applyBorder="1" applyAlignment="1">
      <alignment horizontal="left" vertical="center" wrapText="1"/>
    </xf>
    <xf numFmtId="0" fontId="23" fillId="4" borderId="0" xfId="0" applyFont="1" applyFill="1" applyAlignment="1">
      <alignment vertical="center"/>
    </xf>
    <xf numFmtId="38" fontId="23" fillId="4" borderId="0" xfId="5" applyFont="1" applyFill="1" applyBorder="1" applyAlignment="1">
      <alignment vertical="center"/>
    </xf>
    <xf numFmtId="38" fontId="23" fillId="4" borderId="0" xfId="0" applyNumberFormat="1" applyFont="1" applyFill="1" applyAlignment="1">
      <alignment vertical="center"/>
    </xf>
    <xf numFmtId="38" fontId="23" fillId="4" borderId="0" xfId="5" applyFont="1" applyFill="1" applyAlignment="1">
      <alignment vertical="center"/>
    </xf>
    <xf numFmtId="38" fontId="23" fillId="4" borderId="94" xfId="5" applyFont="1" applyFill="1" applyBorder="1" applyAlignment="1">
      <alignment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193" fontId="12" fillId="3" borderId="5" xfId="0" applyNumberFormat="1" applyFont="1" applyFill="1" applyBorder="1" applyAlignment="1">
      <alignment horizontal="center" vertical="center"/>
    </xf>
    <xf numFmtId="193" fontId="12" fillId="3" borderId="2" xfId="0" applyNumberFormat="1" applyFont="1" applyFill="1" applyBorder="1" applyAlignment="1">
      <alignment horizontal="center"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15" xfId="0" applyFont="1" applyBorder="1" applyAlignment="1">
      <alignment horizontal="left" vertical="center" wrapText="1"/>
    </xf>
    <xf numFmtId="0" fontId="0" fillId="0" borderId="0" xfId="0" applyBorder="1" applyAlignment="1">
      <alignment vertical="center"/>
    </xf>
    <xf numFmtId="0" fontId="12" fillId="0" borderId="0" xfId="0" applyFont="1" applyBorder="1" applyAlignment="1">
      <alignment horizontal="center" vertical="center"/>
    </xf>
    <xf numFmtId="0" fontId="0" fillId="3" borderId="0" xfId="0" applyFill="1" applyBorder="1" applyAlignment="1">
      <alignment horizontal="right" vertical="center"/>
    </xf>
    <xf numFmtId="0" fontId="0" fillId="3" borderId="0" xfId="0" applyFill="1" applyBorder="1" applyAlignment="1">
      <alignment horizontal="distributed" vertical="center"/>
    </xf>
    <xf numFmtId="192" fontId="0" fillId="3" borderId="0" xfId="0" applyNumberFormat="1" applyFill="1" applyBorder="1" applyAlignment="1">
      <alignment horizontal="center" vertical="center"/>
    </xf>
    <xf numFmtId="0" fontId="0" fillId="0" borderId="0" xfId="0" applyBorder="1" applyAlignment="1">
      <alignment horizontal="distributed" vertical="center"/>
    </xf>
    <xf numFmtId="0" fontId="0" fillId="3" borderId="0" xfId="0" applyFill="1" applyBorder="1" applyAlignment="1">
      <alignment vertical="center"/>
    </xf>
    <xf numFmtId="0" fontId="0" fillId="3" borderId="17" xfId="0" applyFill="1" applyBorder="1" applyAlignment="1">
      <alignment vertical="center"/>
    </xf>
    <xf numFmtId="194" fontId="14" fillId="0" borderId="10" xfId="0" applyNumberFormat="1" applyFont="1" applyBorder="1" applyAlignment="1">
      <alignment horizontal="center" vertical="center"/>
    </xf>
    <xf numFmtId="194" fontId="14" fillId="0" borderId="0" xfId="0" applyNumberFormat="1" applyFont="1" applyBorder="1" applyAlignment="1">
      <alignment horizontal="center" vertical="center"/>
    </xf>
    <xf numFmtId="194" fontId="14" fillId="0" borderId="17" xfId="0" applyNumberFormat="1" applyFont="1" applyBorder="1" applyAlignment="1">
      <alignment horizontal="center" vertical="center"/>
    </xf>
    <xf numFmtId="0" fontId="29" fillId="3" borderId="0" xfId="0" applyFont="1" applyFill="1" applyAlignment="1">
      <alignment horizontal="distributed" vertical="center"/>
    </xf>
    <xf numFmtId="0" fontId="29" fillId="3" borderId="0" xfId="0" applyFont="1" applyFill="1" applyAlignment="1">
      <alignment horizontal="right" vertical="center"/>
    </xf>
    <xf numFmtId="0" fontId="29" fillId="3" borderId="0" xfId="0" applyFont="1" applyFill="1" applyAlignment="1">
      <alignment horizontal="left" vertical="distributed"/>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14" xfId="0" applyBorder="1" applyAlignment="1">
      <alignment horizontal="center" vertical="center" textRotation="255"/>
    </xf>
    <xf numFmtId="0" fontId="0" fillId="0" borderId="39" xfId="0" applyBorder="1" applyAlignment="1">
      <alignment horizontal="center" vertical="center" textRotation="255"/>
    </xf>
    <xf numFmtId="0" fontId="12" fillId="0" borderId="5" xfId="0" applyFont="1" applyBorder="1" applyAlignment="1">
      <alignment horizontal="center"/>
    </xf>
    <xf numFmtId="0" fontId="12" fillId="0" borderId="2" xfId="0" applyFont="1" applyBorder="1" applyAlignment="1">
      <alignment horizontal="center"/>
    </xf>
    <xf numFmtId="0" fontId="12" fillId="0" borderId="40"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40" xfId="0" applyBorder="1" applyAlignment="1">
      <alignment horizontal="center"/>
    </xf>
    <xf numFmtId="0" fontId="0" fillId="0" borderId="7" xfId="0" applyBorder="1" applyAlignment="1">
      <alignment horizontal="distributed" vertical="center"/>
    </xf>
    <xf numFmtId="0" fontId="0" fillId="0" borderId="9"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12" fillId="0" borderId="34" xfId="0" applyFont="1" applyBorder="1" applyAlignment="1">
      <alignment horizontal="center"/>
    </xf>
    <xf numFmtId="0" fontId="12" fillId="0" borderId="15" xfId="0" applyFont="1" applyBorder="1" applyAlignment="1">
      <alignment horizontal="center"/>
    </xf>
    <xf numFmtId="0" fontId="0" fillId="0" borderId="35" xfId="0" applyBorder="1" applyAlignment="1">
      <alignment horizontal="distributed" vertical="center"/>
    </xf>
    <xf numFmtId="0" fontId="0" fillId="0" borderId="36" xfId="0" applyBorder="1" applyAlignment="1">
      <alignment horizontal="distributed" vertical="center"/>
    </xf>
    <xf numFmtId="0" fontId="0" fillId="0" borderId="37" xfId="0" applyBorder="1" applyAlignment="1">
      <alignment horizontal="distributed" vertical="center"/>
    </xf>
    <xf numFmtId="0" fontId="4" fillId="0" borderId="0" xfId="9" applyFont="1" applyBorder="1" applyAlignment="1">
      <alignment horizontal="distributed" vertical="center" justifyLastLine="1"/>
    </xf>
    <xf numFmtId="0" fontId="3" fillId="0" borderId="0" xfId="9" applyAlignment="1">
      <alignment horizontal="distributed" vertical="center" justifyLastLine="1"/>
    </xf>
    <xf numFmtId="0" fontId="4" fillId="0" borderId="10" xfId="9" applyFont="1" applyBorder="1" applyAlignment="1">
      <alignment horizontal="distributed" vertical="center" justifyLastLine="1"/>
    </xf>
    <xf numFmtId="0" fontId="3" fillId="0" borderId="0" xfId="9" applyAlignment="1">
      <alignment horizontal="distributed" vertical="center"/>
    </xf>
    <xf numFmtId="0" fontId="4" fillId="0" borderId="5" xfId="9" applyFont="1" applyBorder="1" applyAlignment="1">
      <alignment horizontal="center" vertical="center"/>
    </xf>
    <xf numFmtId="0" fontId="4" fillId="0" borderId="2" xfId="9" applyFont="1" applyBorder="1" applyAlignment="1">
      <alignment horizontal="center" vertical="center"/>
    </xf>
    <xf numFmtId="0" fontId="4" fillId="0" borderId="15" xfId="9" applyFont="1" applyBorder="1" applyAlignment="1">
      <alignment horizontal="center" vertical="center"/>
    </xf>
    <xf numFmtId="0" fontId="4" fillId="0" borderId="8" xfId="9" applyFont="1" applyBorder="1" applyAlignment="1">
      <alignment horizontal="distributed" vertical="center" justifyLastLine="1"/>
    </xf>
    <xf numFmtId="0" fontId="3" fillId="0" borderId="20" xfId="9" applyBorder="1" applyAlignment="1">
      <alignment horizontal="distributed" vertical="center" justifyLastLine="1"/>
    </xf>
    <xf numFmtId="0" fontId="3" fillId="0" borderId="16" xfId="9" applyBorder="1" applyAlignment="1">
      <alignment horizontal="distributed" vertical="center" justifyLastLine="1"/>
    </xf>
    <xf numFmtId="0" fontId="3" fillId="0" borderId="11" xfId="9" applyBorder="1" applyAlignment="1">
      <alignment horizontal="distributed" vertical="center" justifyLastLine="1"/>
    </xf>
    <xf numFmtId="0" fontId="3" fillId="0" borderId="6" xfId="9" applyBorder="1" applyAlignment="1">
      <alignment horizontal="distributed" vertical="center" justifyLastLine="1"/>
    </xf>
    <xf numFmtId="0" fontId="3" fillId="0" borderId="18" xfId="9" applyBorder="1" applyAlignment="1">
      <alignment horizontal="distributed" vertical="center" justifyLastLine="1"/>
    </xf>
    <xf numFmtId="0" fontId="23" fillId="3" borderId="1" xfId="0" applyFont="1" applyFill="1" applyBorder="1" applyAlignment="1">
      <alignment vertical="center"/>
    </xf>
    <xf numFmtId="0" fontId="23" fillId="3" borderId="79" xfId="0" applyFont="1" applyFill="1" applyBorder="1" applyAlignment="1">
      <alignment vertical="center"/>
    </xf>
    <xf numFmtId="0" fontId="34" fillId="0" borderId="5" xfId="0" applyFont="1" applyBorder="1" applyAlignment="1">
      <alignment horizontal="center" vertical="center"/>
    </xf>
    <xf numFmtId="0" fontId="34" fillId="0" borderId="15" xfId="0" applyFont="1" applyBorder="1" applyAlignment="1">
      <alignment horizontal="center" vertical="center"/>
    </xf>
    <xf numFmtId="38" fontId="23" fillId="4" borderId="5" xfId="5" applyFont="1" applyFill="1" applyBorder="1" applyAlignment="1">
      <alignment horizontal="right" vertical="center"/>
    </xf>
    <xf numFmtId="38" fontId="23" fillId="4" borderId="15" xfId="5" applyFont="1" applyFill="1" applyBorder="1" applyAlignment="1">
      <alignment horizontal="right" vertical="center"/>
    </xf>
    <xf numFmtId="38" fontId="23" fillId="4" borderId="5" xfId="5" applyFont="1" applyFill="1" applyBorder="1" applyAlignment="1">
      <alignment vertical="center"/>
    </xf>
    <xf numFmtId="38" fontId="23" fillId="4" borderId="15" xfId="5" applyFont="1" applyFill="1" applyBorder="1" applyAlignment="1">
      <alignment vertical="center"/>
    </xf>
    <xf numFmtId="38" fontId="23" fillId="3" borderId="2" xfId="5" applyFont="1" applyFill="1" applyBorder="1" applyAlignment="1">
      <alignment horizontal="center" vertical="center"/>
    </xf>
    <xf numFmtId="38" fontId="23" fillId="3" borderId="15" xfId="5" applyFont="1" applyFill="1" applyBorder="1" applyAlignment="1">
      <alignment horizontal="center" vertical="center"/>
    </xf>
    <xf numFmtId="38" fontId="23" fillId="3" borderId="2" xfId="5" applyFont="1" applyFill="1" applyBorder="1" applyAlignment="1">
      <alignment vertical="center"/>
    </xf>
    <xf numFmtId="38" fontId="23" fillId="4" borderId="0" xfId="5" applyFont="1" applyFill="1" applyBorder="1" applyAlignment="1">
      <alignment vertical="center"/>
    </xf>
    <xf numFmtId="38" fontId="23" fillId="4" borderId="0" xfId="0" applyNumberFormat="1" applyFont="1" applyFill="1" applyAlignment="1">
      <alignment vertical="center"/>
    </xf>
    <xf numFmtId="0" fontId="23" fillId="4" borderId="0" xfId="0" applyFont="1" applyFill="1" applyAlignment="1">
      <alignment vertical="center"/>
    </xf>
    <xf numFmtId="0" fontId="23" fillId="0" borderId="80" xfId="0" applyFont="1" applyBorder="1" applyAlignment="1">
      <alignment horizontal="center" vertical="center"/>
    </xf>
    <xf numFmtId="0" fontId="23" fillId="0" borderId="1" xfId="0" applyFont="1" applyBorder="1" applyAlignment="1">
      <alignment horizontal="center" vertical="center"/>
    </xf>
    <xf numFmtId="9" fontId="32" fillId="0" borderId="5" xfId="0" applyNumberFormat="1" applyFont="1" applyFill="1" applyBorder="1" applyAlignment="1">
      <alignment horizontal="center" vertical="center"/>
    </xf>
    <xf numFmtId="9" fontId="32" fillId="0" borderId="15" xfId="0" applyNumberFormat="1" applyFont="1" applyFill="1" applyBorder="1" applyAlignment="1">
      <alignment horizontal="center" vertical="center"/>
    </xf>
    <xf numFmtId="38" fontId="23" fillId="3" borderId="10" xfId="0" applyNumberFormat="1" applyFont="1" applyFill="1" applyBorder="1" applyAlignment="1">
      <alignment horizontal="center" vertical="center"/>
    </xf>
    <xf numFmtId="38" fontId="23" fillId="3" borderId="77" xfId="0" applyNumberFormat="1" applyFont="1" applyFill="1" applyBorder="1" applyAlignment="1">
      <alignment horizontal="center" vertical="center"/>
    </xf>
    <xf numFmtId="38" fontId="23" fillId="3" borderId="1" xfId="5" applyFont="1" applyFill="1" applyBorder="1" applyAlignment="1">
      <alignment horizontal="center" vertical="center"/>
    </xf>
    <xf numFmtId="38" fontId="23" fillId="3" borderId="79" xfId="5" applyFont="1" applyFill="1" applyBorder="1" applyAlignment="1">
      <alignment horizontal="center" vertical="center"/>
    </xf>
    <xf numFmtId="0" fontId="3" fillId="0" borderId="5" xfId="14" applyBorder="1" applyAlignment="1">
      <alignment horizontal="distributed" vertical="center" justifyLastLine="1"/>
    </xf>
    <xf numFmtId="0" fontId="3" fillId="0" borderId="15" xfId="14" applyBorder="1" applyAlignment="1">
      <alignment horizontal="distributed" vertical="center" justifyLastLine="1"/>
    </xf>
    <xf numFmtId="196" fontId="3" fillId="0" borderId="14" xfId="14" applyNumberFormat="1" applyBorder="1" applyAlignment="1">
      <alignment horizontal="right" vertical="center" shrinkToFit="1"/>
    </xf>
    <xf numFmtId="0" fontId="3" fillId="0" borderId="0" xfId="14" applyAlignment="1">
      <alignment horizontal="left" vertical="center"/>
    </xf>
    <xf numFmtId="0" fontId="3" fillId="0" borderId="0" xfId="14" applyAlignment="1">
      <alignment horizontal="center" vertical="center"/>
    </xf>
    <xf numFmtId="0" fontId="3" fillId="0" borderId="14" xfId="14" applyBorder="1" applyAlignment="1">
      <alignment horizontal="distributed" vertical="center" justifyLastLine="1"/>
    </xf>
    <xf numFmtId="0" fontId="3" fillId="0" borderId="0" xfId="14" applyAlignment="1">
      <alignment horizontal="distributed" vertical="center"/>
    </xf>
    <xf numFmtId="0" fontId="21" fillId="0" borderId="0" xfId="14" applyFont="1" applyAlignment="1">
      <alignment horizontal="distributed" vertical="center" justifyLastLine="1"/>
    </xf>
    <xf numFmtId="0" fontId="3" fillId="0" borderId="14" xfId="14" applyBorder="1" applyAlignment="1">
      <alignment horizontal="center" vertical="center" wrapText="1"/>
    </xf>
    <xf numFmtId="0" fontId="3" fillId="0" borderId="14" xfId="14" applyBorder="1" applyAlignment="1">
      <alignment horizontal="center" vertical="center"/>
    </xf>
    <xf numFmtId="0" fontId="31" fillId="0" borderId="18" xfId="0" applyFont="1" applyBorder="1" applyAlignment="1">
      <alignment horizontal="right" vertical="center"/>
    </xf>
  </cellXfs>
  <cellStyles count="16">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15" builtinId="5"/>
    <cellStyle name="桁区切り" xfId="5" builtinId="6"/>
    <cellStyle name="桁区切り 2" xfId="6" xr:uid="{00000000-0005-0000-0000-000005000000}"/>
    <cellStyle name="桁区切り 3" xfId="13" xr:uid="{E1894579-C3C0-4655-8EBF-BE4974BB9473}"/>
    <cellStyle name="通貨" xfId="7" builtinId="7"/>
    <cellStyle name="通貨 2" xfId="8" xr:uid="{00000000-0005-0000-0000-000007000000}"/>
    <cellStyle name="標準" xfId="0" builtinId="0"/>
    <cellStyle name="標準 2" xfId="11" xr:uid="{F878A683-8A8B-4959-AEFE-0C61D706E37C}"/>
    <cellStyle name="標準 3" xfId="12" xr:uid="{B3917C29-DEE6-4AE1-B488-7BF337206506}"/>
    <cellStyle name="標準 4" xfId="14" xr:uid="{910A9287-2161-4F18-BBE5-97F3D07BF5D4}"/>
    <cellStyle name="標準_11災1次" xfId="9" xr:uid="{00000000-0005-0000-0000-000009000000}"/>
    <cellStyle name="未定義"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236220</xdr:colOff>
      <xdr:row>14</xdr:row>
      <xdr:rowOff>182880</xdr:rowOff>
    </xdr:from>
    <xdr:to>
      <xdr:col>21</xdr:col>
      <xdr:colOff>175260</xdr:colOff>
      <xdr:row>17</xdr:row>
      <xdr:rowOff>60960</xdr:rowOff>
    </xdr:to>
    <xdr:sp macro="" textlink="">
      <xdr:nvSpPr>
        <xdr:cNvPr id="2" name="大かっこ 1">
          <a:extLst>
            <a:ext uri="{FF2B5EF4-FFF2-40B4-BE49-F238E27FC236}">
              <a16:creationId xmlns:a16="http://schemas.microsoft.com/office/drawing/2014/main" id="{6AA8DEF8-D5F8-49F3-AAB9-2CEE6ADB9447}"/>
            </a:ext>
          </a:extLst>
        </xdr:cNvPr>
        <xdr:cNvSpPr/>
      </xdr:nvSpPr>
      <xdr:spPr>
        <a:xfrm>
          <a:off x="236220" y="3063240"/>
          <a:ext cx="8153400" cy="4953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182880</xdr:colOff>
      <xdr:row>28</xdr:row>
      <xdr:rowOff>175260</xdr:rowOff>
    </xdr:from>
    <xdr:to>
      <xdr:col>8</xdr:col>
      <xdr:colOff>274320</xdr:colOff>
      <xdr:row>30</xdr:row>
      <xdr:rowOff>30480</xdr:rowOff>
    </xdr:to>
    <xdr:sp macro="" textlink="">
      <xdr:nvSpPr>
        <xdr:cNvPr id="3" name="大かっこ 2">
          <a:extLst>
            <a:ext uri="{FF2B5EF4-FFF2-40B4-BE49-F238E27FC236}">
              <a16:creationId xmlns:a16="http://schemas.microsoft.com/office/drawing/2014/main" id="{2F296B03-321F-4448-BF9E-B080BC054376}"/>
            </a:ext>
          </a:extLst>
        </xdr:cNvPr>
        <xdr:cNvSpPr/>
      </xdr:nvSpPr>
      <xdr:spPr>
        <a:xfrm>
          <a:off x="556260" y="5935980"/>
          <a:ext cx="2705100" cy="2667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26989;&#21209;\&#38450;&#28797;&#35506;\&#23455;&#32318;&#22577;&#21578;\H11&#32368;&#36234;&#27700;&#2987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庫振り分け"/>
      <sheetName val="収支精算書"/>
      <sheetName val="経費の配分"/>
      <sheetName val="集計表"/>
      <sheetName val="竣功検査調書"/>
      <sheetName val="総括・地区別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0"/>
  <sheetViews>
    <sheetView view="pageBreakPreview" topLeftCell="A4" zoomScaleNormal="100" zoomScaleSheetLayoutView="100" workbookViewId="0">
      <selection activeCell="M6" sqref="M6:N8"/>
    </sheetView>
  </sheetViews>
  <sheetFormatPr defaultColWidth="5.6640625" defaultRowHeight="25.2" customHeight="1"/>
  <sheetData>
    <row r="1" spans="1:23" ht="25.2" customHeight="1">
      <c r="A1" t="s">
        <v>88</v>
      </c>
    </row>
    <row r="2" spans="1:23" ht="25.2" customHeight="1">
      <c r="A2" s="8"/>
      <c r="B2" s="15"/>
      <c r="C2" s="15"/>
      <c r="D2" s="15"/>
      <c r="E2" s="15"/>
      <c r="F2" s="15"/>
      <c r="G2" s="15"/>
      <c r="H2" s="15"/>
      <c r="I2" s="15"/>
      <c r="J2" s="15"/>
      <c r="K2" s="15"/>
      <c r="L2" s="15"/>
      <c r="M2" s="15"/>
      <c r="N2" s="15"/>
      <c r="O2" s="15"/>
      <c r="P2" s="15"/>
      <c r="Q2" s="15"/>
      <c r="R2" s="15"/>
      <c r="S2" s="15"/>
      <c r="T2" s="15"/>
      <c r="U2" s="15"/>
      <c r="V2" s="9"/>
      <c r="W2" s="21"/>
    </row>
    <row r="3" spans="1:23" ht="25.2" customHeight="1">
      <c r="A3" s="10"/>
      <c r="B3" s="21"/>
      <c r="C3" s="21"/>
      <c r="D3" s="21"/>
      <c r="E3" s="21"/>
      <c r="F3" s="21"/>
      <c r="G3" s="21"/>
      <c r="H3" s="21"/>
      <c r="I3" s="21"/>
      <c r="J3" s="21"/>
      <c r="K3" s="21"/>
      <c r="L3" s="21"/>
      <c r="M3" s="21"/>
      <c r="N3" s="21"/>
      <c r="O3" s="21"/>
      <c r="P3" s="40"/>
      <c r="Q3" s="467" t="s">
        <v>89</v>
      </c>
      <c r="R3" s="467"/>
      <c r="S3" s="467"/>
      <c r="T3" s="467"/>
      <c r="U3" s="467"/>
      <c r="V3" s="11"/>
      <c r="W3" s="21"/>
    </row>
    <row r="4" spans="1:23" ht="25.2" customHeight="1">
      <c r="A4" s="10"/>
      <c r="C4" s="160"/>
      <c r="D4" s="160"/>
      <c r="E4" s="160"/>
      <c r="F4" s="160"/>
      <c r="G4" s="160"/>
      <c r="H4" s="21"/>
      <c r="I4" s="21"/>
      <c r="J4" s="21"/>
      <c r="K4" s="21"/>
      <c r="L4" s="21"/>
      <c r="M4" s="21"/>
      <c r="N4" s="21"/>
      <c r="O4" s="21"/>
      <c r="P4" s="21"/>
      <c r="Q4" s="468" t="s">
        <v>147</v>
      </c>
      <c r="R4" s="468"/>
      <c r="S4" s="468"/>
      <c r="T4" s="468"/>
      <c r="U4" s="468"/>
      <c r="V4" s="11"/>
      <c r="W4" s="21"/>
    </row>
    <row r="5" spans="1:23" ht="25.2" customHeight="1">
      <c r="A5" s="10"/>
      <c r="B5" s="160" t="s">
        <v>145</v>
      </c>
      <c r="C5" s="160"/>
      <c r="D5" s="160"/>
      <c r="E5" s="160"/>
      <c r="F5" s="160"/>
      <c r="G5" s="160"/>
      <c r="H5" s="21"/>
      <c r="I5" s="21"/>
      <c r="J5" s="21"/>
      <c r="K5" s="21"/>
      <c r="L5" s="21"/>
      <c r="M5" s="21"/>
      <c r="N5" s="21"/>
      <c r="O5" s="21"/>
      <c r="P5" s="21"/>
      <c r="Q5" s="21"/>
      <c r="R5" s="21"/>
      <c r="S5" s="21"/>
      <c r="T5" s="21"/>
      <c r="U5" s="21"/>
      <c r="V5" s="11"/>
      <c r="W5" s="21"/>
    </row>
    <row r="6" spans="1:23" ht="25.2" customHeight="1">
      <c r="A6" s="10"/>
      <c r="B6" s="21"/>
      <c r="C6" s="21"/>
      <c r="D6" s="21"/>
      <c r="E6" s="21"/>
      <c r="F6" s="21"/>
      <c r="G6" s="21"/>
      <c r="H6" s="21"/>
      <c r="I6" s="21"/>
      <c r="J6" s="21"/>
      <c r="K6" s="21"/>
      <c r="L6" s="21"/>
      <c r="M6" s="470" t="s">
        <v>97</v>
      </c>
      <c r="N6" s="470"/>
      <c r="O6" s="41"/>
      <c r="P6" s="471"/>
      <c r="Q6" s="471"/>
      <c r="R6" s="471"/>
      <c r="S6" s="471"/>
      <c r="T6" s="471"/>
      <c r="U6" s="471"/>
      <c r="V6" s="472"/>
      <c r="W6" s="21"/>
    </row>
    <row r="7" spans="1:23" ht="25.2" customHeight="1">
      <c r="A7" s="10"/>
      <c r="B7" s="21"/>
      <c r="C7" s="21"/>
      <c r="D7" s="21"/>
      <c r="E7" s="21"/>
      <c r="F7" s="21"/>
      <c r="G7" s="21"/>
      <c r="H7" s="21"/>
      <c r="I7" s="21"/>
      <c r="J7" s="21"/>
      <c r="K7" s="21"/>
      <c r="L7" s="21"/>
      <c r="M7" s="470" t="s">
        <v>99</v>
      </c>
      <c r="N7" s="470"/>
      <c r="O7" s="41"/>
      <c r="P7" s="471"/>
      <c r="Q7" s="471"/>
      <c r="R7" s="471"/>
      <c r="S7" s="471"/>
      <c r="T7" s="471"/>
      <c r="U7" s="471"/>
      <c r="V7" s="472"/>
      <c r="W7" s="21"/>
    </row>
    <row r="8" spans="1:23" ht="25.2" customHeight="1">
      <c r="A8" s="10"/>
      <c r="B8" s="21"/>
      <c r="C8" s="21"/>
      <c r="D8" s="21"/>
      <c r="E8" s="21"/>
      <c r="F8" s="21"/>
      <c r="G8" s="21"/>
      <c r="H8" s="21"/>
      <c r="I8" s="21"/>
      <c r="J8" s="21"/>
      <c r="K8" s="21"/>
      <c r="L8" s="21"/>
      <c r="M8" s="470" t="s">
        <v>100</v>
      </c>
      <c r="N8" s="470"/>
      <c r="O8" s="41"/>
      <c r="P8" s="471"/>
      <c r="Q8" s="471"/>
      <c r="R8" s="471"/>
      <c r="S8" s="471"/>
      <c r="T8" s="471"/>
      <c r="U8" s="471"/>
      <c r="V8" s="472"/>
      <c r="W8" s="21"/>
    </row>
    <row r="9" spans="1:23" ht="25.2" customHeight="1">
      <c r="A9" s="10"/>
      <c r="B9" s="21"/>
      <c r="C9" s="21"/>
      <c r="D9" s="21"/>
      <c r="E9" s="21"/>
      <c r="F9" s="21"/>
      <c r="G9" s="21"/>
      <c r="H9" s="21"/>
      <c r="I9" s="21"/>
      <c r="J9" s="21"/>
      <c r="K9" s="21"/>
      <c r="L9" s="21"/>
      <c r="M9" s="21"/>
      <c r="N9" s="21"/>
      <c r="O9" s="21"/>
      <c r="P9" s="21"/>
      <c r="Q9" s="21"/>
      <c r="R9" s="21"/>
      <c r="S9" s="21"/>
      <c r="T9" s="21"/>
      <c r="U9" s="21"/>
      <c r="V9" s="11"/>
      <c r="W9" s="21"/>
    </row>
    <row r="10" spans="1:23" ht="25.2" customHeight="1">
      <c r="A10" s="473" t="s">
        <v>95</v>
      </c>
      <c r="B10" s="474"/>
      <c r="C10" s="474"/>
      <c r="D10" s="474"/>
      <c r="E10" s="474"/>
      <c r="F10" s="474"/>
      <c r="G10" s="474"/>
      <c r="H10" s="474"/>
      <c r="I10" s="474"/>
      <c r="J10" s="474"/>
      <c r="K10" s="474"/>
      <c r="L10" s="474"/>
      <c r="M10" s="474"/>
      <c r="N10" s="474"/>
      <c r="O10" s="474"/>
      <c r="P10" s="474"/>
      <c r="Q10" s="474"/>
      <c r="R10" s="474"/>
      <c r="S10" s="474"/>
      <c r="T10" s="474"/>
      <c r="U10" s="474"/>
      <c r="V10" s="475"/>
      <c r="W10" s="21"/>
    </row>
    <row r="11" spans="1:23" ht="25.2" customHeight="1">
      <c r="A11" s="10"/>
      <c r="B11" s="21"/>
      <c r="C11" s="21"/>
      <c r="D11" s="21"/>
      <c r="E11" s="21"/>
      <c r="F11" s="21"/>
      <c r="G11" s="21"/>
      <c r="H11" s="21"/>
      <c r="I11" s="21"/>
      <c r="J11" s="21"/>
      <c r="K11" s="21"/>
      <c r="L11" s="21"/>
      <c r="M11" s="21"/>
      <c r="N11" s="21"/>
      <c r="O11" s="21"/>
      <c r="P11" s="21"/>
      <c r="Q11" s="21"/>
      <c r="R11" s="21"/>
      <c r="S11" s="21"/>
      <c r="T11" s="21"/>
      <c r="U11" s="21"/>
      <c r="V11" s="11"/>
      <c r="W11" s="21"/>
    </row>
    <row r="12" spans="1:23" ht="25.2" customHeight="1">
      <c r="A12" s="10"/>
      <c r="C12" s="318" t="str">
        <f>"令和　"&amp;D19</f>
        <v>令和　</v>
      </c>
      <c r="D12" s="220" t="s">
        <v>288</v>
      </c>
      <c r="E12" s="220"/>
      <c r="F12" s="220"/>
      <c r="G12" s="220"/>
      <c r="H12" s="220"/>
      <c r="I12" s="220"/>
      <c r="J12" s="220"/>
      <c r="K12" s="220"/>
      <c r="L12" s="220"/>
      <c r="M12" s="220"/>
      <c r="N12" s="469"/>
      <c r="O12" s="469"/>
      <c r="P12" s="469"/>
      <c r="Q12" s="469"/>
      <c r="R12" s="465" t="s">
        <v>90</v>
      </c>
      <c r="S12" s="465"/>
      <c r="T12" s="465"/>
      <c r="U12" s="465"/>
      <c r="V12" s="11"/>
      <c r="W12" s="21"/>
    </row>
    <row r="13" spans="1:23" ht="25.2" customHeight="1">
      <c r="A13" s="10"/>
      <c r="B13" s="465" t="s">
        <v>104</v>
      </c>
      <c r="C13" s="465"/>
      <c r="D13" s="465"/>
      <c r="E13" s="465"/>
      <c r="F13" s="465"/>
      <c r="G13" s="465"/>
      <c r="H13" s="465"/>
      <c r="I13" s="465"/>
      <c r="J13" s="465"/>
      <c r="K13" s="465"/>
      <c r="L13" s="465"/>
      <c r="M13" s="465"/>
      <c r="N13" s="465"/>
      <c r="O13" s="465"/>
      <c r="P13" s="465"/>
      <c r="Q13" s="465"/>
      <c r="R13" s="465"/>
      <c r="S13" s="465"/>
      <c r="T13" s="465"/>
      <c r="U13" s="465"/>
      <c r="V13" s="11"/>
      <c r="W13" s="21"/>
    </row>
    <row r="14" spans="1:23" ht="25.2" customHeight="1">
      <c r="A14" s="10"/>
      <c r="B14" s="42" t="s">
        <v>105</v>
      </c>
      <c r="C14" s="42"/>
      <c r="D14" s="42"/>
      <c r="E14" s="42"/>
      <c r="F14" s="42"/>
      <c r="G14" s="42"/>
      <c r="H14" s="42"/>
      <c r="I14" s="42"/>
      <c r="J14" s="42"/>
      <c r="K14" s="42"/>
      <c r="L14" s="42"/>
      <c r="M14" s="42"/>
      <c r="N14" s="42"/>
      <c r="O14" s="42"/>
      <c r="P14" s="42"/>
      <c r="Q14" s="42"/>
      <c r="R14" s="42"/>
      <c r="S14" s="42"/>
      <c r="T14" s="42"/>
      <c r="U14" s="42"/>
      <c r="V14" s="11"/>
      <c r="W14" s="21"/>
    </row>
    <row r="15" spans="1:23" ht="25.2" customHeight="1">
      <c r="A15" s="10"/>
      <c r="B15" s="21"/>
      <c r="C15" s="21"/>
      <c r="D15" s="21"/>
      <c r="E15" s="21"/>
      <c r="F15" s="21"/>
      <c r="G15" s="21"/>
      <c r="H15" s="21"/>
      <c r="I15" s="21"/>
      <c r="J15" s="21"/>
      <c r="K15" s="21"/>
      <c r="L15" s="21"/>
      <c r="M15" s="21"/>
      <c r="N15" s="21"/>
      <c r="O15" s="21"/>
      <c r="P15" s="21"/>
      <c r="Q15" s="21"/>
      <c r="R15" s="21"/>
      <c r="S15" s="21"/>
      <c r="T15" s="21"/>
      <c r="U15" s="21"/>
      <c r="V15" s="11"/>
      <c r="W15" s="21"/>
    </row>
    <row r="16" spans="1:23" ht="25.2" customHeight="1">
      <c r="A16" s="10"/>
      <c r="B16" s="466" t="s">
        <v>91</v>
      </c>
      <c r="C16" s="466"/>
      <c r="D16" s="466"/>
      <c r="E16" s="466"/>
      <c r="F16" s="466"/>
      <c r="G16" s="466"/>
      <c r="H16" s="466"/>
      <c r="I16" s="466"/>
      <c r="J16" s="466"/>
      <c r="K16" s="466"/>
      <c r="L16" s="466"/>
      <c r="M16" s="466"/>
      <c r="N16" s="466"/>
      <c r="O16" s="466"/>
      <c r="P16" s="466"/>
      <c r="Q16" s="466"/>
      <c r="R16" s="466"/>
      <c r="S16" s="466"/>
      <c r="T16" s="466"/>
      <c r="U16" s="466"/>
      <c r="V16" s="11"/>
      <c r="W16" s="21"/>
    </row>
    <row r="17" spans="1:23" ht="25.2" customHeight="1">
      <c r="A17" s="10"/>
      <c r="B17" s="21"/>
      <c r="C17" s="21"/>
      <c r="D17" s="21"/>
      <c r="E17" s="21"/>
      <c r="F17" s="21"/>
      <c r="G17" s="21"/>
      <c r="H17" s="21"/>
      <c r="I17" s="21"/>
      <c r="J17" s="21"/>
      <c r="K17" s="21"/>
      <c r="L17" s="21"/>
      <c r="M17" s="21"/>
      <c r="N17" s="21"/>
      <c r="O17" s="21"/>
      <c r="P17" s="21"/>
      <c r="Q17" s="21"/>
      <c r="R17" s="21"/>
      <c r="S17" s="21"/>
      <c r="T17" s="21"/>
      <c r="U17" s="21"/>
      <c r="V17" s="11"/>
      <c r="W17" s="21"/>
    </row>
    <row r="18" spans="1:23" ht="25.2" customHeight="1">
      <c r="A18" s="10"/>
      <c r="B18" s="457" t="s">
        <v>92</v>
      </c>
      <c r="C18" s="458"/>
      <c r="D18" s="458"/>
      <c r="E18" s="458"/>
      <c r="F18" s="458"/>
      <c r="G18" s="457" t="s">
        <v>101</v>
      </c>
      <c r="H18" s="458"/>
      <c r="I18" s="459"/>
      <c r="J18" s="457" t="s">
        <v>102</v>
      </c>
      <c r="K18" s="458"/>
      <c r="L18" s="458"/>
      <c r="M18" s="458"/>
      <c r="N18" s="458"/>
      <c r="O18" s="458"/>
      <c r="P18" s="459"/>
      <c r="Q18" s="202"/>
      <c r="R18" s="202" t="s">
        <v>93</v>
      </c>
      <c r="S18" s="202"/>
      <c r="T18" s="202"/>
      <c r="U18" s="203"/>
      <c r="V18" s="11"/>
      <c r="W18" s="21"/>
    </row>
    <row r="19" spans="1:23" ht="25.2" customHeight="1">
      <c r="A19" s="10"/>
      <c r="B19" s="457" t="s">
        <v>148</v>
      </c>
      <c r="C19" s="458"/>
      <c r="D19" s="300"/>
      <c r="E19" s="458" t="s">
        <v>94</v>
      </c>
      <c r="F19" s="458"/>
      <c r="G19" s="460"/>
      <c r="H19" s="461"/>
      <c r="I19" s="44" t="s">
        <v>89</v>
      </c>
      <c r="J19" s="45"/>
      <c r="K19" s="301"/>
      <c r="L19" s="204" t="s">
        <v>221</v>
      </c>
      <c r="M19" s="43"/>
      <c r="N19" s="300"/>
      <c r="O19" s="62"/>
      <c r="P19" s="63" t="s">
        <v>85</v>
      </c>
      <c r="Q19" s="462" t="s">
        <v>103</v>
      </c>
      <c r="R19" s="463"/>
      <c r="S19" s="463"/>
      <c r="T19" s="463"/>
      <c r="U19" s="464"/>
      <c r="V19" s="11"/>
      <c r="W19" s="21"/>
    </row>
    <row r="20" spans="1:23" ht="25.2" customHeight="1">
      <c r="A20" s="12"/>
      <c r="B20" s="22"/>
      <c r="C20" s="22"/>
      <c r="D20" s="22"/>
      <c r="E20" s="22"/>
      <c r="F20" s="22"/>
      <c r="G20" s="22"/>
      <c r="H20" s="22"/>
      <c r="I20" s="22"/>
      <c r="J20" s="22"/>
      <c r="K20" s="22"/>
      <c r="L20" s="22"/>
      <c r="M20" s="22"/>
      <c r="N20" s="22"/>
      <c r="O20" s="22"/>
      <c r="P20" s="22"/>
      <c r="Q20" s="22"/>
      <c r="R20" s="22"/>
      <c r="S20" s="22"/>
      <c r="T20" s="22"/>
      <c r="U20" s="22"/>
      <c r="V20" s="13"/>
      <c r="W20" s="21"/>
    </row>
  </sheetData>
  <mergeCells count="20">
    <mergeCell ref="B13:U13"/>
    <mergeCell ref="B16:U16"/>
    <mergeCell ref="B18:F18"/>
    <mergeCell ref="Q3:U3"/>
    <mergeCell ref="Q4:U4"/>
    <mergeCell ref="N12:Q12"/>
    <mergeCell ref="R12:U12"/>
    <mergeCell ref="M7:N7"/>
    <mergeCell ref="M8:N8"/>
    <mergeCell ref="P6:V6"/>
    <mergeCell ref="P7:V7"/>
    <mergeCell ref="P8:V8"/>
    <mergeCell ref="A10:V10"/>
    <mergeCell ref="M6:N6"/>
    <mergeCell ref="J18:P18"/>
    <mergeCell ref="B19:C19"/>
    <mergeCell ref="E19:F19"/>
    <mergeCell ref="G18:I18"/>
    <mergeCell ref="G19:H19"/>
    <mergeCell ref="Q19:U19"/>
  </mergeCells>
  <phoneticPr fontId="10"/>
  <pageMargins left="0.98425196850393704" right="0.39370078740157483" top="0.98425196850393704" bottom="0.39370078740157483" header="0.31496062992125984" footer="0.31496062992125984"/>
  <pageSetup paperSize="9"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Y34"/>
  <sheetViews>
    <sheetView view="pageBreakPreview" topLeftCell="A16" zoomScaleNormal="100" zoomScaleSheetLayoutView="100" workbookViewId="0">
      <selection activeCell="F37" sqref="F37"/>
    </sheetView>
  </sheetViews>
  <sheetFormatPr defaultColWidth="5.44140625" defaultRowHeight="16.2" customHeight="1"/>
  <cols>
    <col min="1" max="23" width="5.44140625" style="65"/>
    <col min="24" max="24" width="14.21875" style="65" customWidth="1"/>
    <col min="25" max="16384" width="5.44140625" style="65"/>
  </cols>
  <sheetData>
    <row r="1" spans="1:25" ht="16.2" customHeight="1">
      <c r="A1" s="162" t="s">
        <v>208</v>
      </c>
      <c r="B1" s="162"/>
      <c r="C1" s="162"/>
      <c r="D1" s="162"/>
      <c r="E1" s="162"/>
      <c r="F1" s="162"/>
      <c r="G1" s="162"/>
      <c r="H1" s="162"/>
      <c r="I1" s="162"/>
      <c r="J1" s="162"/>
      <c r="K1" s="162"/>
      <c r="L1" s="162"/>
      <c r="M1" s="162"/>
      <c r="N1" s="162"/>
      <c r="O1" s="162"/>
      <c r="P1" s="162"/>
      <c r="Q1" s="162"/>
      <c r="R1" s="162"/>
      <c r="S1" s="162"/>
      <c r="T1" s="162"/>
      <c r="U1" s="162"/>
      <c r="V1" s="162"/>
    </row>
    <row r="2" spans="1:25" ht="16.2" customHeight="1">
      <c r="A2" s="162"/>
      <c r="B2" s="162"/>
      <c r="C2" s="162"/>
      <c r="D2" s="162"/>
      <c r="E2" s="162"/>
      <c r="F2" s="162"/>
      <c r="G2" s="162"/>
      <c r="H2" s="162"/>
      <c r="I2" s="162"/>
      <c r="J2" s="162"/>
      <c r="K2" s="162"/>
      <c r="L2" s="162"/>
      <c r="M2" s="162"/>
      <c r="N2" s="162"/>
      <c r="O2" s="162"/>
      <c r="P2" s="162"/>
      <c r="Q2" s="162"/>
      <c r="R2" s="162"/>
      <c r="S2" s="162"/>
      <c r="T2" s="162"/>
      <c r="U2" s="162"/>
      <c r="V2" s="162"/>
    </row>
    <row r="3" spans="1:25" ht="16.2" customHeight="1">
      <c r="A3" s="162"/>
      <c r="C3" s="163"/>
      <c r="D3" s="163"/>
      <c r="E3" s="163"/>
      <c r="F3" s="163"/>
      <c r="G3" s="163"/>
      <c r="H3" s="163"/>
      <c r="I3" s="163"/>
      <c r="J3" s="163"/>
      <c r="K3" s="163"/>
      <c r="L3" s="163"/>
      <c r="M3" s="163"/>
      <c r="N3" s="163"/>
      <c r="O3" s="163"/>
      <c r="P3" s="163"/>
      <c r="Q3" s="163"/>
      <c r="R3" s="163"/>
      <c r="S3" s="163"/>
      <c r="T3" s="163"/>
      <c r="U3" s="163"/>
      <c r="V3" s="162"/>
    </row>
    <row r="4" spans="1:25" ht="16.2" customHeight="1">
      <c r="A4" s="162"/>
      <c r="D4" s="163" t="s">
        <v>296</v>
      </c>
      <c r="E4" s="163"/>
      <c r="F4" s="163"/>
      <c r="H4" s="163"/>
      <c r="I4" s="163"/>
      <c r="J4" s="163"/>
      <c r="K4" s="163"/>
      <c r="L4" s="163"/>
      <c r="M4" s="163"/>
      <c r="N4" s="163"/>
      <c r="O4" s="163"/>
      <c r="P4" s="163"/>
      <c r="Q4" s="163"/>
      <c r="R4" s="163"/>
      <c r="S4" s="163"/>
      <c r="T4" s="163"/>
      <c r="U4" s="163"/>
      <c r="V4" s="162"/>
    </row>
    <row r="5" spans="1:25" ht="16.2" customHeight="1">
      <c r="A5" s="162"/>
      <c r="B5" s="163"/>
      <c r="C5" s="163"/>
      <c r="D5" s="163"/>
      <c r="E5" s="163"/>
      <c r="F5" s="163"/>
      <c r="G5" s="163"/>
      <c r="H5" s="163"/>
      <c r="I5" s="163"/>
      <c r="J5" s="163"/>
      <c r="K5" s="163"/>
      <c r="L5" s="163"/>
      <c r="M5" s="163"/>
      <c r="N5" s="163"/>
      <c r="O5" s="163"/>
      <c r="P5" s="163"/>
      <c r="Q5" s="163"/>
      <c r="R5" s="163"/>
      <c r="S5" s="163"/>
      <c r="T5" s="163"/>
      <c r="U5" s="163"/>
      <c r="V5" s="162"/>
    </row>
    <row r="6" spans="1:25" ht="16.2" customHeight="1">
      <c r="A6" s="162"/>
      <c r="B6" s="199"/>
      <c r="C6" s="199"/>
      <c r="D6" s="199"/>
      <c r="E6" s="199"/>
      <c r="F6" s="199"/>
      <c r="G6" s="199"/>
      <c r="H6" s="199"/>
      <c r="I6" s="199"/>
      <c r="J6" s="199"/>
      <c r="K6" s="199"/>
      <c r="L6" s="199"/>
      <c r="M6" s="199"/>
      <c r="N6" s="199"/>
      <c r="O6" s="199"/>
      <c r="P6" s="199"/>
      <c r="Q6" s="476" t="s">
        <v>238</v>
      </c>
      <c r="R6" s="476"/>
      <c r="S6" s="476"/>
      <c r="T6" s="476"/>
      <c r="U6" s="199"/>
      <c r="V6" s="162"/>
    </row>
    <row r="7" spans="1:25" ht="16.2" customHeight="1">
      <c r="A7" s="162"/>
      <c r="B7" s="199"/>
      <c r="C7" s="199"/>
      <c r="D7" s="199"/>
      <c r="E7" s="199"/>
      <c r="F7" s="199"/>
      <c r="G7" s="199"/>
      <c r="H7" s="199"/>
      <c r="I7" s="199"/>
      <c r="J7" s="199"/>
      <c r="K7" s="199"/>
      <c r="L7" s="199"/>
      <c r="M7" s="199"/>
      <c r="N7" s="199"/>
      <c r="O7" s="199"/>
      <c r="P7" s="199"/>
      <c r="Q7" s="477" t="s">
        <v>215</v>
      </c>
      <c r="R7" s="477"/>
      <c r="S7" s="477"/>
      <c r="T7" s="477"/>
      <c r="U7" s="199"/>
      <c r="V7" s="162"/>
    </row>
    <row r="8" spans="1:25" ht="16.2" customHeight="1">
      <c r="A8" s="162"/>
      <c r="B8" s="165" t="s">
        <v>209</v>
      </c>
      <c r="C8" s="164"/>
      <c r="D8" s="164"/>
      <c r="E8" s="164"/>
      <c r="F8" s="164"/>
      <c r="G8" s="164"/>
      <c r="H8" s="164"/>
      <c r="I8" s="164"/>
      <c r="J8" s="164"/>
      <c r="K8" s="164"/>
      <c r="L8" s="164"/>
      <c r="M8" s="164"/>
      <c r="N8" s="164"/>
      <c r="O8" s="164"/>
      <c r="P8" s="164"/>
      <c r="Q8" s="164"/>
      <c r="R8" s="164"/>
      <c r="S8" s="164"/>
      <c r="T8" s="164"/>
      <c r="U8" s="164"/>
      <c r="V8" s="162"/>
    </row>
    <row r="9" spans="1:25" ht="16.2" customHeight="1" thickBot="1">
      <c r="A9" s="162"/>
      <c r="C9" s="165"/>
      <c r="D9" s="165"/>
      <c r="E9" s="165"/>
      <c r="F9" s="165"/>
      <c r="G9" s="165"/>
      <c r="H9" s="162"/>
      <c r="I9" s="162"/>
      <c r="J9" s="162"/>
      <c r="K9" s="162"/>
      <c r="L9" s="162"/>
      <c r="M9" s="162" t="s">
        <v>295</v>
      </c>
      <c r="N9" s="162"/>
      <c r="O9" s="198"/>
      <c r="Q9" s="162"/>
      <c r="R9" s="162"/>
      <c r="S9" s="162"/>
      <c r="T9" s="162"/>
      <c r="U9" s="162"/>
      <c r="V9" s="162"/>
    </row>
    <row r="10" spans="1:25" ht="16.2" customHeight="1" thickBot="1">
      <c r="A10" s="162"/>
      <c r="B10" s="162"/>
      <c r="C10" s="162"/>
      <c r="D10" s="162"/>
      <c r="E10" s="162"/>
      <c r="F10" s="162"/>
      <c r="G10" s="162"/>
      <c r="H10" s="162"/>
      <c r="I10" s="162"/>
      <c r="J10" s="162"/>
      <c r="K10" s="162"/>
      <c r="L10" s="162"/>
      <c r="M10" s="162" t="s">
        <v>99</v>
      </c>
      <c r="N10" s="162"/>
      <c r="O10" s="198"/>
      <c r="Q10" s="162"/>
      <c r="R10" s="162"/>
      <c r="S10" s="162"/>
      <c r="T10" s="162"/>
      <c r="U10" s="162"/>
      <c r="V10" s="162"/>
      <c r="X10" s="200" t="s">
        <v>214</v>
      </c>
      <c r="Y10" s="65" t="s">
        <v>212</v>
      </c>
    </row>
    <row r="11" spans="1:25" ht="16.2" customHeight="1" thickBot="1">
      <c r="A11" s="162"/>
      <c r="B11" s="162"/>
      <c r="C11" s="162"/>
      <c r="D11" s="162"/>
      <c r="E11" s="162"/>
      <c r="F11" s="162"/>
      <c r="G11" s="162"/>
      <c r="H11" s="162"/>
      <c r="I11" s="162"/>
      <c r="J11" s="162"/>
      <c r="K11" s="162"/>
      <c r="M11" s="162" t="s">
        <v>294</v>
      </c>
      <c r="N11" s="162"/>
      <c r="O11" s="198"/>
      <c r="R11" s="162"/>
      <c r="S11" s="162"/>
      <c r="T11" s="162"/>
      <c r="U11" s="162"/>
      <c r="V11" s="162"/>
      <c r="X11" s="65" t="s">
        <v>213</v>
      </c>
    </row>
    <row r="12" spans="1:25" ht="16.2" customHeight="1" thickBot="1">
      <c r="A12" s="162"/>
      <c r="B12" s="162"/>
      <c r="C12" s="162"/>
      <c r="D12" s="162"/>
      <c r="E12" s="162"/>
      <c r="F12" s="162"/>
      <c r="G12" s="162"/>
      <c r="H12" s="162"/>
      <c r="I12" s="162"/>
      <c r="J12" s="162"/>
      <c r="K12" s="166"/>
      <c r="L12" s="166"/>
      <c r="M12" s="166"/>
      <c r="N12" s="162"/>
      <c r="O12" s="162"/>
      <c r="Q12" s="162"/>
      <c r="R12" s="162"/>
      <c r="S12" s="162"/>
      <c r="T12" s="162"/>
      <c r="U12" s="162"/>
      <c r="V12" s="162"/>
      <c r="X12" s="201"/>
    </row>
    <row r="13" spans="1:25" ht="16.2" customHeight="1">
      <c r="A13" s="162"/>
      <c r="B13" s="478" t="str">
        <f>"　令和"&amp;IF(X10=0,"  ",X10)&amp;"年度において下記のとおり事業を実施したいので、農地及び農業用施設災害復旧事業補助金交付要綱第１０条の規定に基づき、補助金"&amp;IF(X12=0,"　　　　　",TEXT(X12,"#,###"))&amp;"円の交付を申請します。"</f>
        <v>　令和　　年度において下記のとおり事業を実施したいので、農地及び農業用施設災害復旧事業補助金交付要綱第１０条の規定に基づき、補助金　　　　　円の交付を申請します。</v>
      </c>
      <c r="C13" s="478"/>
      <c r="D13" s="478"/>
      <c r="E13" s="478"/>
      <c r="F13" s="478"/>
      <c r="G13" s="478"/>
      <c r="H13" s="478"/>
      <c r="I13" s="478"/>
      <c r="J13" s="478"/>
      <c r="K13" s="478"/>
      <c r="L13" s="478"/>
      <c r="M13" s="478"/>
      <c r="N13" s="478"/>
      <c r="O13" s="478"/>
      <c r="P13" s="478"/>
      <c r="Q13" s="478"/>
      <c r="R13" s="478"/>
      <c r="S13" s="478"/>
      <c r="T13" s="478"/>
      <c r="U13" s="478"/>
      <c r="V13" s="162"/>
    </row>
    <row r="14" spans="1:25" ht="16.2" customHeight="1">
      <c r="A14" s="162"/>
      <c r="B14" s="478"/>
      <c r="C14" s="478"/>
      <c r="D14" s="478"/>
      <c r="E14" s="478"/>
      <c r="F14" s="478"/>
      <c r="G14" s="478"/>
      <c r="H14" s="478"/>
      <c r="I14" s="478"/>
      <c r="J14" s="478"/>
      <c r="K14" s="478"/>
      <c r="L14" s="478"/>
      <c r="M14" s="478"/>
      <c r="N14" s="478"/>
      <c r="O14" s="478"/>
      <c r="P14" s="478"/>
      <c r="Q14" s="478"/>
      <c r="R14" s="478"/>
      <c r="S14" s="478"/>
      <c r="T14" s="478"/>
      <c r="U14" s="478"/>
      <c r="V14" s="162"/>
    </row>
    <row r="15" spans="1:25" ht="16.2" customHeight="1">
      <c r="A15" s="162"/>
      <c r="B15" s="162"/>
      <c r="C15" s="162"/>
      <c r="D15" s="162"/>
      <c r="E15" s="162"/>
      <c r="F15" s="162"/>
      <c r="G15" s="162"/>
      <c r="H15" s="162"/>
      <c r="I15" s="162"/>
      <c r="J15" s="162"/>
      <c r="K15" s="162"/>
      <c r="L15" s="162"/>
      <c r="M15" s="162"/>
      <c r="N15" s="162"/>
      <c r="O15" s="162"/>
      <c r="P15" s="162"/>
      <c r="Q15" s="162"/>
      <c r="R15" s="162"/>
      <c r="S15" s="162"/>
      <c r="T15" s="162"/>
      <c r="U15" s="162"/>
      <c r="V15" s="162"/>
    </row>
    <row r="16" spans="1:25" ht="16.2" customHeight="1">
      <c r="A16" s="162"/>
      <c r="B16" s="162" t="s">
        <v>293</v>
      </c>
      <c r="C16" s="478" t="str">
        <f>"　令和"&amp;IF(X10=0,"  ",X10)&amp;"年度において下記のとおり事業を完了したので、農地及び農業用施設災害復旧事業補助金交付要綱第１７条の規定に基づき、報告します。"</f>
        <v>　令和　　年度において下記のとおり事業を完了したので、農地及び農業用施設災害復旧事業補助金交付要綱第１７条の規定に基づき、報告します。</v>
      </c>
      <c r="D16" s="478"/>
      <c r="E16" s="478"/>
      <c r="F16" s="478"/>
      <c r="G16" s="478"/>
      <c r="H16" s="478"/>
      <c r="I16" s="478"/>
      <c r="J16" s="478"/>
      <c r="K16" s="478"/>
      <c r="L16" s="478"/>
      <c r="M16" s="478"/>
      <c r="N16" s="478"/>
      <c r="O16" s="478"/>
      <c r="P16" s="478"/>
      <c r="Q16" s="478"/>
      <c r="R16" s="478"/>
      <c r="S16" s="478"/>
      <c r="T16" s="478"/>
      <c r="U16" s="478"/>
      <c r="V16" s="162"/>
    </row>
    <row r="17" spans="1:22" ht="16.2" customHeight="1">
      <c r="A17" s="162"/>
      <c r="B17" s="162"/>
      <c r="C17" s="478"/>
      <c r="D17" s="478"/>
      <c r="E17" s="478"/>
      <c r="F17" s="478"/>
      <c r="G17" s="478"/>
      <c r="H17" s="478"/>
      <c r="I17" s="478"/>
      <c r="J17" s="478"/>
      <c r="K17" s="478"/>
      <c r="L17" s="478"/>
      <c r="M17" s="478"/>
      <c r="N17" s="478"/>
      <c r="O17" s="478"/>
      <c r="P17" s="478"/>
      <c r="Q17" s="478"/>
      <c r="R17" s="478"/>
      <c r="S17" s="478"/>
      <c r="T17" s="478"/>
      <c r="U17" s="478"/>
      <c r="V17" s="162"/>
    </row>
    <row r="18" spans="1:22" ht="16.2" customHeight="1">
      <c r="A18" s="162"/>
      <c r="B18" s="162"/>
      <c r="C18" s="162"/>
      <c r="D18" s="162"/>
      <c r="E18" s="162"/>
      <c r="F18" s="162"/>
      <c r="G18" s="162"/>
      <c r="H18" s="162"/>
      <c r="I18" s="162"/>
      <c r="J18" s="162"/>
      <c r="K18" s="162"/>
      <c r="L18" s="162"/>
      <c r="M18" s="162"/>
      <c r="N18" s="162"/>
      <c r="O18" s="162"/>
      <c r="P18" s="162"/>
      <c r="Q18" s="162"/>
      <c r="R18" s="162"/>
      <c r="S18" s="162"/>
      <c r="T18" s="162"/>
      <c r="U18" s="162"/>
      <c r="V18" s="162"/>
    </row>
    <row r="19" spans="1:22" ht="16.2" customHeight="1">
      <c r="A19" s="162"/>
      <c r="B19" s="162"/>
      <c r="C19" s="162"/>
      <c r="D19" s="162"/>
      <c r="E19" s="162"/>
      <c r="F19" s="162"/>
      <c r="G19" s="162"/>
      <c r="H19" s="162"/>
      <c r="I19" s="162"/>
      <c r="J19" s="162"/>
      <c r="L19" s="162" t="s">
        <v>108</v>
      </c>
      <c r="M19" s="162"/>
      <c r="N19" s="162"/>
      <c r="O19" s="162"/>
      <c r="P19" s="162"/>
      <c r="Q19" s="162"/>
      <c r="R19" s="162"/>
      <c r="S19" s="162"/>
      <c r="T19" s="162"/>
      <c r="U19" s="162"/>
      <c r="V19" s="162"/>
    </row>
    <row r="20" spans="1:22" ht="16.2" customHeight="1">
      <c r="A20" s="162"/>
      <c r="C20" s="162"/>
      <c r="E20" s="162"/>
      <c r="F20" s="162"/>
      <c r="G20" s="162"/>
      <c r="H20" s="162"/>
      <c r="I20" s="162"/>
      <c r="J20" s="162"/>
      <c r="K20" s="162"/>
      <c r="L20" s="162"/>
      <c r="M20" s="162"/>
      <c r="N20" s="162"/>
      <c r="O20" s="162"/>
      <c r="P20" s="162"/>
      <c r="Q20" s="162"/>
      <c r="R20" s="162"/>
      <c r="S20" s="162"/>
      <c r="T20" s="162"/>
      <c r="U20" s="162"/>
      <c r="V20" s="162"/>
    </row>
    <row r="21" spans="1:22" ht="16.2" customHeight="1">
      <c r="A21" s="162"/>
      <c r="B21" s="164"/>
      <c r="C21" s="164"/>
      <c r="E21" s="164"/>
      <c r="F21" s="164"/>
      <c r="G21" s="164"/>
      <c r="H21" s="164"/>
      <c r="I21" s="164"/>
      <c r="J21" s="164"/>
      <c r="K21" s="164"/>
      <c r="L21" s="164"/>
      <c r="M21" s="164"/>
      <c r="N21" s="164"/>
      <c r="O21" s="164"/>
      <c r="P21" s="164"/>
      <c r="Q21" s="164"/>
      <c r="R21" s="164"/>
      <c r="S21" s="164"/>
      <c r="T21" s="164"/>
      <c r="U21" s="164"/>
      <c r="V21" s="162"/>
    </row>
    <row r="22" spans="1:22" ht="16.2" customHeight="1">
      <c r="A22" s="162"/>
      <c r="B22" s="167">
        <v>1</v>
      </c>
      <c r="D22" s="162" t="s">
        <v>297</v>
      </c>
      <c r="E22" s="162"/>
      <c r="F22" s="162"/>
      <c r="G22" s="162"/>
      <c r="H22" s="162"/>
      <c r="I22" s="162"/>
      <c r="J22" s="162"/>
      <c r="K22" s="162"/>
      <c r="L22" s="162"/>
      <c r="M22" s="162"/>
      <c r="N22" s="162"/>
      <c r="O22" s="162"/>
      <c r="P22" s="162"/>
      <c r="Q22" s="162"/>
      <c r="R22" s="162"/>
      <c r="S22" s="162"/>
      <c r="T22" s="162"/>
      <c r="U22" s="162"/>
      <c r="V22" s="162"/>
    </row>
    <row r="23" spans="1:22" ht="16.2" customHeight="1">
      <c r="A23" s="162"/>
      <c r="B23" s="167"/>
      <c r="D23" s="164"/>
      <c r="E23" s="162"/>
      <c r="F23" s="162"/>
      <c r="G23" s="162"/>
      <c r="H23" s="162"/>
      <c r="I23" s="162"/>
      <c r="J23" s="162"/>
      <c r="K23" s="162"/>
      <c r="L23" s="162"/>
      <c r="M23" s="162"/>
      <c r="N23" s="162"/>
      <c r="O23" s="162"/>
      <c r="P23" s="162"/>
      <c r="Q23" s="162"/>
      <c r="R23" s="162"/>
      <c r="S23" s="162"/>
      <c r="T23" s="162"/>
      <c r="U23" s="162"/>
      <c r="V23" s="162"/>
    </row>
    <row r="24" spans="1:22" ht="16.2" customHeight="1">
      <c r="A24" s="162"/>
      <c r="B24" s="167">
        <v>2</v>
      </c>
      <c r="D24" s="162" t="s">
        <v>298</v>
      </c>
      <c r="E24" s="162"/>
      <c r="F24" s="162"/>
      <c r="G24" s="162"/>
      <c r="H24" s="162"/>
      <c r="I24" s="162"/>
      <c r="J24" s="162"/>
      <c r="K24" s="162"/>
      <c r="L24" s="162"/>
      <c r="M24" s="162"/>
      <c r="N24" s="162"/>
      <c r="O24" s="162"/>
      <c r="P24" s="162"/>
      <c r="Q24" s="162"/>
      <c r="R24" s="162"/>
      <c r="S24" s="162"/>
      <c r="T24" s="162"/>
      <c r="U24" s="162"/>
      <c r="V24" s="162"/>
    </row>
    <row r="25" spans="1:22" ht="16.2" customHeight="1">
      <c r="A25" s="162"/>
      <c r="B25" s="167"/>
      <c r="C25" s="162"/>
      <c r="D25" s="162"/>
      <c r="E25" s="162"/>
      <c r="F25" s="162"/>
      <c r="G25" s="162"/>
      <c r="H25" s="162"/>
      <c r="I25" s="162"/>
      <c r="J25" s="162"/>
      <c r="K25" s="162"/>
      <c r="L25" s="162"/>
      <c r="M25" s="162"/>
      <c r="N25" s="162"/>
      <c r="O25" s="162"/>
      <c r="P25" s="162"/>
      <c r="Q25" s="162"/>
      <c r="R25" s="162"/>
      <c r="S25" s="162"/>
      <c r="T25" s="162"/>
      <c r="U25" s="162"/>
      <c r="V25" s="162"/>
    </row>
    <row r="26" spans="1:22" ht="16.2" customHeight="1">
      <c r="A26" s="162"/>
      <c r="B26" s="167">
        <v>3</v>
      </c>
      <c r="C26" s="162"/>
      <c r="D26" s="162" t="s">
        <v>299</v>
      </c>
      <c r="E26" s="162"/>
      <c r="F26" s="162"/>
      <c r="G26" s="162"/>
      <c r="H26" s="162"/>
      <c r="I26" s="162"/>
      <c r="J26" s="162"/>
      <c r="K26" s="162"/>
      <c r="L26" s="162"/>
      <c r="M26" s="162"/>
      <c r="N26" s="162"/>
      <c r="O26" s="162"/>
      <c r="P26" s="162"/>
      <c r="Q26" s="162"/>
      <c r="R26" s="162"/>
      <c r="S26" s="162"/>
      <c r="T26" s="162"/>
      <c r="U26" s="162"/>
      <c r="V26" s="162"/>
    </row>
    <row r="27" spans="1:22" ht="16.2" customHeight="1">
      <c r="A27" s="162"/>
      <c r="B27" s="162"/>
      <c r="C27" s="162"/>
      <c r="D27" s="162"/>
      <c r="E27" s="162"/>
      <c r="F27" s="162"/>
      <c r="G27" s="162"/>
      <c r="H27" s="162"/>
      <c r="I27" s="162"/>
      <c r="J27" s="162"/>
      <c r="K27" s="162"/>
      <c r="L27" s="162"/>
      <c r="M27" s="162"/>
      <c r="N27" s="162"/>
      <c r="O27" s="162"/>
      <c r="P27" s="162"/>
      <c r="Q27" s="162"/>
      <c r="R27" s="162"/>
      <c r="S27" s="162"/>
      <c r="T27" s="162"/>
      <c r="U27" s="162"/>
      <c r="V27" s="162"/>
    </row>
    <row r="28" spans="1:22" ht="16.2" customHeight="1">
      <c r="A28" s="302"/>
      <c r="B28" s="162">
        <v>4</v>
      </c>
      <c r="C28" s="162"/>
      <c r="D28" s="162" t="s">
        <v>227</v>
      </c>
      <c r="E28" s="162"/>
      <c r="F28" s="162"/>
      <c r="G28" s="162"/>
      <c r="H28" s="162"/>
      <c r="I28" s="162"/>
      <c r="J28" s="162"/>
      <c r="L28" s="162"/>
      <c r="M28" s="162"/>
      <c r="N28" s="162"/>
      <c r="O28" s="162"/>
      <c r="P28" s="162"/>
      <c r="Q28" s="162"/>
      <c r="R28" s="162"/>
      <c r="S28" s="162"/>
      <c r="T28" s="162"/>
      <c r="U28" s="162"/>
      <c r="V28" s="162"/>
    </row>
    <row r="29" spans="1:22" ht="16.2" customHeight="1">
      <c r="A29" s="162"/>
      <c r="B29" s="162"/>
      <c r="C29" s="162"/>
      <c r="D29" s="162"/>
      <c r="E29" s="162"/>
      <c r="F29" s="162"/>
      <c r="G29" s="162"/>
      <c r="H29" s="162"/>
      <c r="I29" s="162"/>
      <c r="J29" s="162"/>
      <c r="L29" s="162"/>
      <c r="M29" s="162"/>
      <c r="N29" s="162"/>
      <c r="O29" s="162"/>
      <c r="P29" s="162"/>
      <c r="Q29" s="162"/>
      <c r="R29" s="162"/>
      <c r="S29" s="162"/>
      <c r="T29" s="162"/>
      <c r="U29" s="162"/>
      <c r="V29" s="162"/>
    </row>
    <row r="30" spans="1:22" ht="16.2" customHeight="1">
      <c r="A30" s="302"/>
      <c r="B30" s="162">
        <v>5</v>
      </c>
      <c r="C30" s="162"/>
      <c r="D30" s="162" t="s">
        <v>241</v>
      </c>
      <c r="E30" s="162"/>
      <c r="F30" s="162"/>
      <c r="G30" s="162"/>
      <c r="H30" s="162"/>
      <c r="I30" s="162"/>
      <c r="J30" s="162"/>
      <c r="L30" s="162"/>
      <c r="M30" s="162"/>
      <c r="N30" s="162"/>
      <c r="O30" s="162"/>
      <c r="P30" s="162"/>
      <c r="Q30" s="162"/>
      <c r="R30" s="162"/>
      <c r="S30" s="162"/>
      <c r="T30" s="162"/>
      <c r="U30" s="162"/>
      <c r="V30" s="162"/>
    </row>
    <row r="31" spans="1:22" ht="16.2" customHeight="1">
      <c r="A31" s="162"/>
      <c r="B31" s="162"/>
      <c r="C31" s="162"/>
      <c r="D31" s="162"/>
      <c r="E31" s="162"/>
      <c r="F31" s="162"/>
      <c r="G31" s="162"/>
      <c r="H31" s="162"/>
      <c r="I31" s="162"/>
      <c r="J31" s="162"/>
      <c r="L31" s="162"/>
      <c r="M31" s="162"/>
      <c r="N31" s="162"/>
      <c r="O31" s="162"/>
      <c r="P31" s="162"/>
      <c r="Q31" s="162"/>
      <c r="R31" s="162"/>
      <c r="S31" s="162"/>
      <c r="T31" s="162"/>
      <c r="U31" s="162"/>
      <c r="V31" s="162"/>
    </row>
    <row r="32" spans="1:22" ht="16.2" customHeight="1">
      <c r="A32" s="162"/>
      <c r="C32" s="162"/>
      <c r="D32" s="162" t="s">
        <v>322</v>
      </c>
      <c r="E32" s="162"/>
      <c r="F32" s="162"/>
      <c r="G32" s="162"/>
      <c r="H32" s="162"/>
      <c r="I32" s="162"/>
      <c r="J32" s="162"/>
      <c r="K32" s="162"/>
      <c r="L32" s="162"/>
      <c r="M32" s="162"/>
      <c r="N32" s="162"/>
      <c r="O32" s="162"/>
      <c r="P32" s="162"/>
      <c r="Q32" s="162"/>
      <c r="R32" s="162"/>
      <c r="S32" s="162"/>
      <c r="T32" s="162"/>
      <c r="U32" s="162"/>
      <c r="V32" s="162"/>
    </row>
    <row r="33" spans="1:22" ht="16.2" customHeight="1">
      <c r="A33" s="162"/>
      <c r="B33" s="162"/>
      <c r="C33" s="162"/>
      <c r="D33" s="162" t="s">
        <v>323</v>
      </c>
      <c r="E33" s="162"/>
      <c r="F33" s="162"/>
      <c r="G33" s="162"/>
      <c r="H33" s="162"/>
      <c r="I33" s="162"/>
      <c r="J33" s="162"/>
      <c r="K33" s="162"/>
      <c r="L33" s="162"/>
      <c r="M33" s="162"/>
      <c r="N33" s="162"/>
      <c r="O33" s="162"/>
      <c r="P33" s="162"/>
      <c r="Q33" s="162"/>
      <c r="R33" s="162"/>
      <c r="S33" s="162"/>
      <c r="T33" s="162"/>
      <c r="U33" s="162"/>
      <c r="V33" s="162"/>
    </row>
    <row r="34" spans="1:22" ht="16.2" customHeight="1">
      <c r="A34" s="162"/>
      <c r="B34" s="162"/>
      <c r="C34" s="162"/>
      <c r="D34" s="162"/>
      <c r="E34" s="162"/>
      <c r="F34" s="162"/>
      <c r="G34" s="162"/>
      <c r="H34" s="162"/>
      <c r="I34" s="162"/>
      <c r="J34" s="162"/>
      <c r="K34" s="162"/>
      <c r="L34" s="162"/>
      <c r="M34" s="162"/>
      <c r="N34" s="162"/>
      <c r="O34" s="162"/>
      <c r="P34" s="162"/>
      <c r="Q34" s="162"/>
      <c r="R34" s="162"/>
      <c r="S34" s="162"/>
      <c r="T34" s="162"/>
      <c r="U34" s="162"/>
      <c r="V34" s="162"/>
    </row>
  </sheetData>
  <mergeCells count="4">
    <mergeCell ref="Q6:T6"/>
    <mergeCell ref="Q7:T7"/>
    <mergeCell ref="C16:U17"/>
    <mergeCell ref="B13:U14"/>
  </mergeCells>
  <phoneticPr fontId="10"/>
  <pageMargins left="0.98425196850393704" right="0.39370078740157483" top="0.98425196850393704" bottom="0.39370078740157483" header="0.31496062992125984" footer="0.31496062992125984"/>
  <pageSetup paperSize="9"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3"/>
  <sheetViews>
    <sheetView view="pageBreakPreview" zoomScale="75" zoomScaleNormal="100" workbookViewId="0">
      <selection activeCell="B14" activeCellId="1" sqref="B7:D7 B13:D15"/>
    </sheetView>
  </sheetViews>
  <sheetFormatPr defaultRowHeight="13.2"/>
  <cols>
    <col min="1" max="1" width="14.6640625" customWidth="1"/>
    <col min="2" max="2" width="16.6640625" customWidth="1"/>
    <col min="3" max="3" width="2.6640625" style="21" customWidth="1"/>
    <col min="4" max="5" width="3.6640625" customWidth="1"/>
    <col min="6" max="6" width="16.6640625" customWidth="1"/>
    <col min="7" max="7" width="2.6640625" customWidth="1"/>
    <col min="8" max="8" width="14.6640625" customWidth="1"/>
    <col min="9" max="9" width="16.6640625" customWidth="1"/>
    <col min="10" max="10" width="2.6640625" style="21" customWidth="1"/>
    <col min="11" max="12" width="3.6640625" customWidth="1"/>
    <col min="13" max="13" width="16.6640625" customWidth="1"/>
    <col min="14" max="14" width="2.6640625" customWidth="1"/>
  </cols>
  <sheetData>
    <row r="1" spans="1:14">
      <c r="A1" t="s">
        <v>138</v>
      </c>
    </row>
    <row r="2" spans="1:14" ht="13.8" thickBot="1"/>
    <row r="3" spans="1:14" ht="17.25" customHeight="1">
      <c r="A3" s="24"/>
      <c r="B3" s="25"/>
      <c r="C3" s="25"/>
      <c r="D3" s="25"/>
      <c r="E3" s="25"/>
      <c r="F3" s="25"/>
      <c r="G3" s="25"/>
      <c r="H3" s="25"/>
      <c r="I3" s="25"/>
      <c r="J3" s="25"/>
      <c r="K3" s="25"/>
      <c r="L3" s="25"/>
      <c r="M3" s="25"/>
      <c r="N3" s="26"/>
    </row>
    <row r="4" spans="1:14" ht="23.4">
      <c r="A4" s="28" t="s">
        <v>84</v>
      </c>
      <c r="B4" s="29"/>
      <c r="C4" s="29"/>
      <c r="D4" s="29"/>
      <c r="E4" s="29"/>
      <c r="F4" s="29"/>
      <c r="G4" s="29"/>
      <c r="H4" s="29"/>
      <c r="I4" s="29"/>
      <c r="J4" s="29"/>
      <c r="K4" s="29"/>
      <c r="L4" s="29"/>
      <c r="M4" s="29"/>
      <c r="N4" s="30"/>
    </row>
    <row r="5" spans="1:14" ht="23.4">
      <c r="A5" s="28"/>
      <c r="B5" s="29"/>
      <c r="C5" s="29"/>
      <c r="D5" s="29"/>
      <c r="E5" s="29"/>
      <c r="F5" s="29"/>
      <c r="G5" s="29"/>
      <c r="H5" s="29"/>
      <c r="I5" s="29"/>
      <c r="J5" s="29"/>
      <c r="K5" s="29"/>
      <c r="L5" s="29"/>
      <c r="M5" s="29"/>
      <c r="N5" s="30"/>
    </row>
    <row r="6" spans="1:14">
      <c r="A6" s="27" t="s">
        <v>150</v>
      </c>
      <c r="B6" s="46" t="s">
        <v>106</v>
      </c>
      <c r="D6" s="21"/>
      <c r="E6" s="21"/>
      <c r="F6" s="21"/>
      <c r="G6" s="21"/>
      <c r="H6" s="21"/>
      <c r="I6" s="34" t="s">
        <v>107</v>
      </c>
      <c r="J6" s="34"/>
      <c r="K6" s="21"/>
      <c r="L6" s="21"/>
      <c r="M6" s="21"/>
      <c r="N6" s="17"/>
    </row>
    <row r="7" spans="1:14">
      <c r="A7" s="27"/>
      <c r="B7" s="22"/>
      <c r="C7" s="22"/>
      <c r="D7" s="22"/>
      <c r="E7" s="22"/>
      <c r="F7" s="22"/>
      <c r="G7" s="22"/>
      <c r="H7" s="22"/>
      <c r="I7" s="22" t="s">
        <v>149</v>
      </c>
      <c r="J7" s="22"/>
      <c r="K7" s="22"/>
      <c r="L7" s="22"/>
      <c r="M7" s="22"/>
      <c r="N7" s="18"/>
    </row>
    <row r="8" spans="1:14" ht="14.4">
      <c r="A8" s="496" t="s">
        <v>87</v>
      </c>
      <c r="B8" s="485"/>
      <c r="C8" s="485"/>
      <c r="D8" s="485"/>
      <c r="E8" s="485"/>
      <c r="F8" s="485"/>
      <c r="G8" s="497"/>
      <c r="H8" s="484" t="s">
        <v>86</v>
      </c>
      <c r="I8" s="485"/>
      <c r="J8" s="485"/>
      <c r="K8" s="485"/>
      <c r="L8" s="485"/>
      <c r="M8" s="485"/>
      <c r="N8" s="486"/>
    </row>
    <row r="9" spans="1:14">
      <c r="A9" s="14" t="s">
        <v>72</v>
      </c>
      <c r="B9" s="35" t="s">
        <v>73</v>
      </c>
      <c r="C9" s="36"/>
      <c r="D9" s="487" t="s">
        <v>74</v>
      </c>
      <c r="E9" s="488"/>
      <c r="F9" s="488"/>
      <c r="G9" s="488"/>
      <c r="H9" s="5" t="s">
        <v>72</v>
      </c>
      <c r="I9" s="35" t="s">
        <v>73</v>
      </c>
      <c r="J9" s="36"/>
      <c r="K9" s="487" t="s">
        <v>74</v>
      </c>
      <c r="L9" s="488"/>
      <c r="M9" s="488"/>
      <c r="N9" s="489"/>
    </row>
    <row r="10" spans="1:14">
      <c r="A10" s="498" t="s">
        <v>78</v>
      </c>
      <c r="B10" s="8"/>
      <c r="C10" s="9" t="s">
        <v>77</v>
      </c>
      <c r="D10" s="482" t="s">
        <v>75</v>
      </c>
      <c r="E10" s="5" t="s">
        <v>85</v>
      </c>
      <c r="F10" s="8"/>
      <c r="G10" s="15" t="s">
        <v>77</v>
      </c>
      <c r="H10" s="490" t="s">
        <v>81</v>
      </c>
      <c r="I10" s="8"/>
      <c r="J10" s="9" t="s">
        <v>77</v>
      </c>
      <c r="K10" s="482" t="s">
        <v>75</v>
      </c>
      <c r="L10" s="5"/>
      <c r="M10" s="8"/>
      <c r="N10" s="16" t="s">
        <v>77</v>
      </c>
    </row>
    <row r="11" spans="1:14">
      <c r="A11" s="499"/>
      <c r="B11" s="10"/>
      <c r="C11" s="11"/>
      <c r="D11" s="482"/>
      <c r="E11" s="6"/>
      <c r="F11" s="10"/>
      <c r="G11" s="21"/>
      <c r="H11" s="491"/>
      <c r="I11" s="10"/>
      <c r="J11" s="11"/>
      <c r="K11" s="482"/>
      <c r="L11" s="6"/>
      <c r="M11" s="10"/>
      <c r="N11" s="17"/>
    </row>
    <row r="12" spans="1:14">
      <c r="A12" s="499"/>
      <c r="B12" s="10"/>
      <c r="C12" s="11"/>
      <c r="D12" s="482"/>
      <c r="E12" s="7"/>
      <c r="F12" s="31"/>
      <c r="G12" s="22"/>
      <c r="H12" s="491"/>
      <c r="I12" s="10"/>
      <c r="J12" s="11"/>
      <c r="K12" s="482"/>
      <c r="L12" s="7"/>
      <c r="M12" s="31"/>
      <c r="N12" s="18"/>
    </row>
    <row r="13" spans="1:14">
      <c r="A13" s="499"/>
      <c r="B13" s="10"/>
      <c r="C13" s="11"/>
      <c r="D13" s="482" t="s">
        <v>76</v>
      </c>
      <c r="E13" s="5"/>
      <c r="F13" s="8"/>
      <c r="G13" s="15"/>
      <c r="H13" s="491"/>
      <c r="I13" s="10"/>
      <c r="J13" s="11"/>
      <c r="K13" s="482" t="s">
        <v>76</v>
      </c>
      <c r="L13" s="5"/>
      <c r="M13" s="8"/>
      <c r="N13" s="16"/>
    </row>
    <row r="14" spans="1:14">
      <c r="A14" s="499"/>
      <c r="B14" s="10"/>
      <c r="C14" s="11"/>
      <c r="D14" s="482"/>
      <c r="E14" s="6"/>
      <c r="F14" s="10"/>
      <c r="G14" s="21"/>
      <c r="H14" s="491"/>
      <c r="I14" s="10"/>
      <c r="J14" s="11"/>
      <c r="K14" s="482"/>
      <c r="L14" s="6"/>
      <c r="M14" s="10"/>
      <c r="N14" s="17"/>
    </row>
    <row r="15" spans="1:14">
      <c r="A15" s="500"/>
      <c r="B15" s="31"/>
      <c r="C15" s="37"/>
      <c r="D15" s="482"/>
      <c r="E15" s="7"/>
      <c r="F15" s="31"/>
      <c r="G15" s="22"/>
      <c r="H15" s="492"/>
      <c r="I15" s="31"/>
      <c r="J15" s="37"/>
      <c r="K15" s="482"/>
      <c r="L15" s="7"/>
      <c r="M15" s="31"/>
      <c r="N15" s="18"/>
    </row>
    <row r="16" spans="1:14">
      <c r="A16" s="498" t="s">
        <v>80</v>
      </c>
      <c r="B16" s="8"/>
      <c r="C16" s="9"/>
      <c r="D16" s="482" t="s">
        <v>75</v>
      </c>
      <c r="E16" s="5"/>
      <c r="F16" s="8"/>
      <c r="G16" s="15"/>
      <c r="H16" s="490" t="s">
        <v>82</v>
      </c>
      <c r="I16" s="8"/>
      <c r="J16" s="9"/>
      <c r="K16" s="482" t="s">
        <v>75</v>
      </c>
      <c r="L16" s="5"/>
      <c r="M16" s="8"/>
      <c r="N16" s="16"/>
    </row>
    <row r="17" spans="1:14">
      <c r="A17" s="499"/>
      <c r="B17" s="10"/>
      <c r="C17" s="11"/>
      <c r="D17" s="482"/>
      <c r="E17" s="6"/>
      <c r="F17" s="10"/>
      <c r="G17" s="21"/>
      <c r="H17" s="491"/>
      <c r="I17" s="10"/>
      <c r="J17" s="11"/>
      <c r="K17" s="482"/>
      <c r="L17" s="6"/>
      <c r="M17" s="10"/>
      <c r="N17" s="17"/>
    </row>
    <row r="18" spans="1:14">
      <c r="A18" s="499"/>
      <c r="B18" s="10"/>
      <c r="C18" s="11"/>
      <c r="D18" s="482"/>
      <c r="E18" s="7"/>
      <c r="F18" s="12"/>
      <c r="G18" s="22"/>
      <c r="H18" s="491"/>
      <c r="I18" s="10"/>
      <c r="J18" s="11"/>
      <c r="K18" s="482"/>
      <c r="L18" s="7"/>
      <c r="M18" s="31"/>
      <c r="N18" s="18"/>
    </row>
    <row r="19" spans="1:14">
      <c r="A19" s="499"/>
      <c r="B19" s="10"/>
      <c r="C19" s="11"/>
      <c r="D19" s="482" t="s">
        <v>76</v>
      </c>
      <c r="E19" s="5"/>
      <c r="F19" s="8"/>
      <c r="G19" s="15"/>
      <c r="H19" s="491"/>
      <c r="I19" s="10"/>
      <c r="J19" s="11"/>
      <c r="K19" s="482" t="s">
        <v>76</v>
      </c>
      <c r="L19" s="5"/>
      <c r="M19" s="8"/>
      <c r="N19" s="16"/>
    </row>
    <row r="20" spans="1:14">
      <c r="A20" s="499"/>
      <c r="B20" s="10"/>
      <c r="C20" s="11"/>
      <c r="D20" s="482"/>
      <c r="E20" s="6"/>
      <c r="F20" s="10"/>
      <c r="G20" s="21"/>
      <c r="H20" s="491"/>
      <c r="I20" s="10"/>
      <c r="J20" s="11"/>
      <c r="K20" s="482"/>
      <c r="L20" s="6"/>
      <c r="M20" s="10"/>
      <c r="N20" s="17"/>
    </row>
    <row r="21" spans="1:14">
      <c r="A21" s="500"/>
      <c r="B21" s="31"/>
      <c r="C21" s="13"/>
      <c r="D21" s="482"/>
      <c r="E21" s="7"/>
      <c r="F21" s="12"/>
      <c r="G21" s="22"/>
      <c r="H21" s="492"/>
      <c r="I21" s="31"/>
      <c r="J21" s="37"/>
      <c r="K21" s="482"/>
      <c r="L21" s="7"/>
      <c r="M21" s="31"/>
      <c r="N21" s="18"/>
    </row>
    <row r="22" spans="1:14">
      <c r="A22" s="498" t="s">
        <v>96</v>
      </c>
      <c r="B22" s="8"/>
      <c r="C22" s="9"/>
      <c r="D22" s="482" t="s">
        <v>75</v>
      </c>
      <c r="E22" s="5"/>
      <c r="F22" s="8"/>
      <c r="G22" s="15"/>
      <c r="H22" s="490" t="s">
        <v>83</v>
      </c>
      <c r="I22" s="8"/>
      <c r="J22" s="9"/>
      <c r="K22" s="482" t="s">
        <v>75</v>
      </c>
      <c r="L22" s="5"/>
      <c r="M22" s="8"/>
      <c r="N22" s="16"/>
    </row>
    <row r="23" spans="1:14">
      <c r="A23" s="499"/>
      <c r="B23" s="10"/>
      <c r="C23" s="11"/>
      <c r="D23" s="482"/>
      <c r="E23" s="6"/>
      <c r="F23" s="10"/>
      <c r="G23" s="21"/>
      <c r="H23" s="491"/>
      <c r="I23" s="10"/>
      <c r="J23" s="11"/>
      <c r="K23" s="482"/>
      <c r="L23" s="6"/>
      <c r="M23" s="10"/>
      <c r="N23" s="17"/>
    </row>
    <row r="24" spans="1:14">
      <c r="A24" s="499"/>
      <c r="B24" s="10"/>
      <c r="C24" s="11"/>
      <c r="D24" s="482"/>
      <c r="E24" s="7"/>
      <c r="F24" s="33"/>
      <c r="G24" s="22"/>
      <c r="H24" s="491"/>
      <c r="I24" s="10"/>
      <c r="J24" s="11"/>
      <c r="K24" s="482"/>
      <c r="L24" s="7"/>
      <c r="M24" s="31"/>
      <c r="N24" s="18"/>
    </row>
    <row r="25" spans="1:14">
      <c r="A25" s="499"/>
      <c r="B25" s="10"/>
      <c r="C25" s="11"/>
      <c r="D25" s="482" t="s">
        <v>76</v>
      </c>
      <c r="E25" s="5"/>
      <c r="F25" s="8"/>
      <c r="G25" s="15"/>
      <c r="H25" s="491"/>
      <c r="I25" s="10"/>
      <c r="J25" s="11"/>
      <c r="K25" s="482" t="s">
        <v>76</v>
      </c>
      <c r="L25" s="5"/>
      <c r="M25" s="8"/>
      <c r="N25" s="16"/>
    </row>
    <row r="26" spans="1:14">
      <c r="A26" s="499"/>
      <c r="B26" s="10"/>
      <c r="C26" s="11"/>
      <c r="D26" s="482"/>
      <c r="E26" s="6"/>
      <c r="F26" s="10"/>
      <c r="G26" s="21"/>
      <c r="H26" s="491"/>
      <c r="I26" s="10"/>
      <c r="J26" s="11"/>
      <c r="K26" s="482"/>
      <c r="L26" s="6"/>
      <c r="M26" s="10"/>
      <c r="N26" s="17"/>
    </row>
    <row r="27" spans="1:14">
      <c r="A27" s="500"/>
      <c r="B27" s="31"/>
      <c r="C27" s="39"/>
      <c r="D27" s="482"/>
      <c r="E27" s="7"/>
      <c r="F27" s="31"/>
      <c r="G27" s="22"/>
      <c r="H27" s="492"/>
      <c r="I27" s="31"/>
      <c r="J27" s="37"/>
      <c r="K27" s="482"/>
      <c r="L27" s="7"/>
      <c r="M27" s="31"/>
      <c r="N27" s="18"/>
    </row>
    <row r="28" spans="1:14">
      <c r="A28" s="479" t="s">
        <v>79</v>
      </c>
      <c r="B28" s="8"/>
      <c r="C28" s="9"/>
      <c r="D28" s="482" t="s">
        <v>75</v>
      </c>
      <c r="E28" s="5"/>
      <c r="F28" s="8"/>
      <c r="G28" s="15"/>
      <c r="H28" s="493" t="s">
        <v>79</v>
      </c>
      <c r="I28" s="8"/>
      <c r="J28" s="9"/>
      <c r="K28" s="482" t="s">
        <v>75</v>
      </c>
      <c r="L28" s="5"/>
      <c r="M28" s="8"/>
      <c r="N28" s="16"/>
    </row>
    <row r="29" spans="1:14">
      <c r="A29" s="480"/>
      <c r="B29" s="10"/>
      <c r="C29" s="11"/>
      <c r="D29" s="482"/>
      <c r="E29" s="6"/>
      <c r="F29" s="10"/>
      <c r="G29" s="21"/>
      <c r="H29" s="494"/>
      <c r="I29" s="10"/>
      <c r="J29" s="11"/>
      <c r="K29" s="482"/>
      <c r="L29" s="6"/>
      <c r="M29" s="10"/>
      <c r="N29" s="17"/>
    </row>
    <row r="30" spans="1:14">
      <c r="A30" s="480"/>
      <c r="B30" s="10"/>
      <c r="C30" s="11"/>
      <c r="D30" s="482"/>
      <c r="E30" s="7"/>
      <c r="F30" s="31"/>
      <c r="G30" s="22"/>
      <c r="H30" s="494"/>
      <c r="I30" s="10"/>
      <c r="J30" s="11"/>
      <c r="K30" s="482"/>
      <c r="L30" s="7"/>
      <c r="M30" s="31"/>
      <c r="N30" s="18"/>
    </row>
    <row r="31" spans="1:14">
      <c r="A31" s="480"/>
      <c r="B31" s="10"/>
      <c r="C31" s="11"/>
      <c r="D31" s="482" t="s">
        <v>76</v>
      </c>
      <c r="E31" s="5"/>
      <c r="F31" s="8"/>
      <c r="G31" s="15"/>
      <c r="H31" s="494"/>
      <c r="I31" s="10"/>
      <c r="J31" s="11"/>
      <c r="K31" s="482" t="s">
        <v>76</v>
      </c>
      <c r="L31" s="5"/>
      <c r="M31" s="8"/>
      <c r="N31" s="16"/>
    </row>
    <row r="32" spans="1:14">
      <c r="A32" s="480"/>
      <c r="B32" s="10"/>
      <c r="C32" s="11"/>
      <c r="D32" s="482"/>
      <c r="E32" s="6"/>
      <c r="F32" s="10"/>
      <c r="G32" s="21"/>
      <c r="H32" s="494"/>
      <c r="I32" s="10"/>
      <c r="J32" s="11"/>
      <c r="K32" s="482"/>
      <c r="L32" s="6"/>
      <c r="M32" s="10"/>
      <c r="N32" s="17"/>
    </row>
    <row r="33" spans="1:14" ht="13.8" thickBot="1">
      <c r="A33" s="481"/>
      <c r="B33" s="32"/>
      <c r="C33" s="38"/>
      <c r="D33" s="483"/>
      <c r="E33" s="19"/>
      <c r="F33" s="32"/>
      <c r="G33" s="23"/>
      <c r="H33" s="495"/>
      <c r="I33" s="32"/>
      <c r="J33" s="38"/>
      <c r="K33" s="483"/>
      <c r="L33" s="19"/>
      <c r="M33" s="32"/>
      <c r="N33" s="20"/>
    </row>
  </sheetData>
  <mergeCells count="28">
    <mergeCell ref="K25:K27"/>
    <mergeCell ref="A8:G8"/>
    <mergeCell ref="D10:D12"/>
    <mergeCell ref="D13:D15"/>
    <mergeCell ref="D9:G9"/>
    <mergeCell ref="A10:A15"/>
    <mergeCell ref="A16:A21"/>
    <mergeCell ref="D16:D18"/>
    <mergeCell ref="D19:D21"/>
    <mergeCell ref="A22:A27"/>
    <mergeCell ref="D22:D24"/>
    <mergeCell ref="D25:D27"/>
    <mergeCell ref="A28:A33"/>
    <mergeCell ref="D28:D30"/>
    <mergeCell ref="D31:D33"/>
    <mergeCell ref="H8:N8"/>
    <mergeCell ref="K9:N9"/>
    <mergeCell ref="H10:H15"/>
    <mergeCell ref="K10:K12"/>
    <mergeCell ref="K13:K15"/>
    <mergeCell ref="H16:H21"/>
    <mergeCell ref="K16:K18"/>
    <mergeCell ref="H28:H33"/>
    <mergeCell ref="K28:K30"/>
    <mergeCell ref="K31:K33"/>
    <mergeCell ref="K19:K21"/>
    <mergeCell ref="H22:H27"/>
    <mergeCell ref="K22:K24"/>
  </mergeCells>
  <phoneticPr fontId="10"/>
  <pageMargins left="0.98425196850393704" right="0.39370078740157483" top="0.98425196850393704" bottom="0.39370078740157483" header="0.31496062992125984" footer="0.31496062992125984"/>
  <pageSetup paperSize="9" orientation="landscape" blackAndWhite="1" r:id="rId1"/>
  <headerFooter alignWithMargins="0"/>
  <colBreaks count="1" manualBreakCount="1">
    <brk id="14"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C642"/>
  <sheetViews>
    <sheetView tabSelected="1" view="pageBreakPreview" topLeftCell="A25" zoomScale="80" zoomScaleNormal="40" workbookViewId="0">
      <selection activeCell="B14" activeCellId="1" sqref="B7:D7 B14:D14"/>
    </sheetView>
  </sheetViews>
  <sheetFormatPr defaultColWidth="9" defaultRowHeight="12"/>
  <cols>
    <col min="1" max="1" width="4.109375" style="320" customWidth="1"/>
    <col min="2" max="2" width="9.109375" style="320" customWidth="1"/>
    <col min="3" max="3" width="2.6640625" style="320" customWidth="1"/>
    <col min="4" max="4" width="8.109375" style="320" customWidth="1"/>
    <col min="5" max="5" width="2.6640625" style="320" customWidth="1"/>
    <col min="6" max="6" width="5.21875" style="320" customWidth="1"/>
    <col min="7" max="8" width="12.33203125" style="320" customWidth="1"/>
    <col min="9" max="9" width="7" style="320" customWidth="1"/>
    <col min="10" max="10" width="5.21875" style="320" customWidth="1"/>
    <col min="11" max="12" width="11.109375" style="320" customWidth="1"/>
    <col min="13" max="13" width="5.21875" style="320" customWidth="1"/>
    <col min="14" max="15" width="12.33203125" style="320" customWidth="1"/>
    <col min="16" max="16" width="2.77734375" style="320" customWidth="1"/>
    <col min="17" max="19" width="12.33203125" style="320" customWidth="1"/>
    <col min="20" max="20" width="4.6640625" style="320" customWidth="1"/>
    <col min="21" max="22" width="12.33203125" style="320" customWidth="1"/>
    <col min="23" max="23" width="3.44140625" style="320" customWidth="1"/>
    <col min="24" max="24" width="10.6640625" style="320" customWidth="1"/>
    <col min="25" max="25" width="13.33203125" style="320" customWidth="1"/>
    <col min="26" max="26" width="11.21875" style="320" bestFit="1" customWidth="1"/>
    <col min="27" max="27" width="10.77734375" style="320" customWidth="1"/>
    <col min="28" max="31" width="9" style="320"/>
    <col min="32" max="32" width="11.21875" style="320" bestFit="1" customWidth="1"/>
    <col min="33" max="33" width="10.77734375" style="320" customWidth="1"/>
    <col min="34" max="34" width="11.21875" style="320" bestFit="1" customWidth="1"/>
    <col min="35" max="35" width="10.77734375" style="320" customWidth="1"/>
    <col min="36" max="45" width="6.44140625" style="320" customWidth="1"/>
    <col min="46" max="46" width="11.21875" style="320" bestFit="1" customWidth="1"/>
    <col min="47" max="47" width="10.77734375" style="320" customWidth="1"/>
    <col min="48" max="51" width="9" style="320"/>
    <col min="52" max="52" width="11.21875" style="320" bestFit="1" customWidth="1"/>
    <col min="53" max="53" width="10.77734375" style="320" customWidth="1"/>
    <col min="54" max="54" width="9" style="320"/>
    <col min="55" max="55" width="10.21875" style="320" bestFit="1" customWidth="1"/>
    <col min="56" max="56" width="9" style="320"/>
    <col min="57" max="57" width="10.77734375" style="320" customWidth="1"/>
    <col min="58" max="60" width="9" style="320"/>
    <col min="61" max="61" width="9.33203125" style="320" bestFit="1" customWidth="1"/>
    <col min="62" max="62" width="9" style="320"/>
    <col min="63" max="63" width="10.77734375" style="320" customWidth="1"/>
    <col min="64" max="66" width="9" style="320"/>
    <col min="67" max="67" width="11.21875" style="320" bestFit="1" customWidth="1"/>
    <col min="68" max="68" width="9" style="320"/>
    <col min="69" max="69" width="10.77734375" style="320" customWidth="1"/>
    <col min="70" max="70" width="9.6640625" style="320" bestFit="1" customWidth="1"/>
    <col min="71" max="71" width="8.77734375" style="320" bestFit="1" customWidth="1"/>
    <col min="72" max="72" width="7.88671875" style="320" bestFit="1" customWidth="1"/>
    <col min="73" max="73" width="6.44140625" style="320" customWidth="1"/>
    <col min="74" max="74" width="7.88671875" style="320" bestFit="1" customWidth="1"/>
    <col min="75" max="75" width="6.44140625" style="320" customWidth="1"/>
    <col min="76" max="76" width="9.6640625" style="320" bestFit="1" customWidth="1"/>
    <col min="77" max="77" width="8.77734375" style="320" bestFit="1" customWidth="1"/>
    <col min="78" max="78" width="4.88671875" style="320" customWidth="1"/>
    <col min="79" max="79" width="9" style="320"/>
    <col min="80" max="80" width="4.88671875" style="320" customWidth="1"/>
    <col min="81" max="16384" width="9" style="320"/>
  </cols>
  <sheetData>
    <row r="1" spans="1:81" ht="13.2">
      <c r="A1" s="319" t="s">
        <v>139</v>
      </c>
    </row>
    <row r="2" spans="1:81" ht="18.75" customHeight="1">
      <c r="B2" s="321"/>
      <c r="C2" s="321"/>
      <c r="D2" s="321"/>
      <c r="E2" s="321"/>
      <c r="F2" s="321"/>
      <c r="G2" s="321"/>
      <c r="H2" s="321"/>
      <c r="I2" s="321"/>
      <c r="J2" s="321"/>
      <c r="K2" s="321"/>
      <c r="L2" s="321" t="s">
        <v>290</v>
      </c>
      <c r="M2" s="322"/>
      <c r="N2" s="321" t="s">
        <v>289</v>
      </c>
      <c r="O2" s="321"/>
      <c r="P2" s="321"/>
      <c r="Q2" s="321"/>
      <c r="R2" s="321"/>
      <c r="S2" s="321"/>
      <c r="T2" s="321"/>
      <c r="U2" s="321"/>
      <c r="V2" s="321"/>
      <c r="W2" s="321"/>
      <c r="X2" s="321"/>
      <c r="Y2" s="321"/>
    </row>
    <row r="3" spans="1:81" ht="15" customHeight="1">
      <c r="A3" s="505" t="s">
        <v>71</v>
      </c>
      <c r="B3" s="507"/>
      <c r="C3" s="505"/>
      <c r="D3" s="506"/>
      <c r="E3" s="507"/>
      <c r="F3" s="221" t="s">
        <v>2</v>
      </c>
      <c r="G3" s="1"/>
      <c r="Y3" s="323" t="s">
        <v>51</v>
      </c>
    </row>
    <row r="4" spans="1:81" ht="12" customHeight="1">
      <c r="A4" s="324" t="s">
        <v>4</v>
      </c>
      <c r="B4" s="325"/>
      <c r="C4" s="326"/>
      <c r="D4" s="325"/>
      <c r="E4" s="327"/>
      <c r="F4" s="4" t="s">
        <v>5</v>
      </c>
      <c r="G4" s="2"/>
      <c r="H4" s="2"/>
      <c r="I4" s="3"/>
      <c r="J4" s="4" t="s">
        <v>6</v>
      </c>
      <c r="K4" s="2"/>
      <c r="L4" s="2"/>
      <c r="M4" s="4" t="s">
        <v>7</v>
      </c>
      <c r="N4" s="2"/>
      <c r="O4" s="2"/>
      <c r="P4" s="2"/>
      <c r="Q4" s="2"/>
      <c r="R4" s="2"/>
      <c r="S4" s="3"/>
      <c r="T4" s="4" t="s">
        <v>8</v>
      </c>
      <c r="U4" s="2"/>
      <c r="V4" s="2"/>
      <c r="W4" s="4" t="s">
        <v>9</v>
      </c>
      <c r="X4" s="3"/>
      <c r="Y4" s="328"/>
    </row>
    <row r="5" spans="1:81" ht="12" customHeight="1">
      <c r="A5" s="329" t="s">
        <v>10</v>
      </c>
      <c r="B5" s="330" t="s">
        <v>11</v>
      </c>
      <c r="C5" s="331" t="s">
        <v>12</v>
      </c>
      <c r="D5" s="330" t="s">
        <v>13</v>
      </c>
      <c r="E5" s="328" t="s">
        <v>14</v>
      </c>
      <c r="F5" s="325"/>
      <c r="G5" s="325"/>
      <c r="H5" s="325"/>
      <c r="I5" s="324"/>
      <c r="J5" s="325"/>
      <c r="K5" s="325"/>
      <c r="L5" s="325"/>
      <c r="M5" s="325"/>
      <c r="N5" s="325"/>
      <c r="O5" s="325"/>
      <c r="P5" s="508" t="s">
        <v>52</v>
      </c>
      <c r="Q5" s="509"/>
      <c r="R5" s="509"/>
      <c r="S5" s="510"/>
      <c r="T5" s="325"/>
      <c r="U5" s="325"/>
      <c r="V5" s="325"/>
      <c r="W5" s="330" t="s">
        <v>15</v>
      </c>
      <c r="X5" s="331"/>
      <c r="Y5" s="328"/>
    </row>
    <row r="6" spans="1:81" ht="12" customHeight="1">
      <c r="A6" s="329" t="s">
        <v>16</v>
      </c>
      <c r="B6" s="330"/>
      <c r="C6" s="331"/>
      <c r="D6" s="330"/>
      <c r="E6" s="328"/>
      <c r="F6" s="330" t="s">
        <v>12</v>
      </c>
      <c r="G6" s="330" t="s">
        <v>12</v>
      </c>
      <c r="H6" s="330" t="s">
        <v>17</v>
      </c>
      <c r="I6" s="329" t="s">
        <v>18</v>
      </c>
      <c r="J6" s="330" t="s">
        <v>12</v>
      </c>
      <c r="K6" s="330" t="s">
        <v>12</v>
      </c>
      <c r="L6" s="330" t="s">
        <v>17</v>
      </c>
      <c r="M6" s="330" t="s">
        <v>12</v>
      </c>
      <c r="N6" s="330" t="s">
        <v>12</v>
      </c>
      <c r="O6" s="330" t="s">
        <v>17</v>
      </c>
      <c r="P6" s="511"/>
      <c r="Q6" s="512"/>
      <c r="R6" s="512"/>
      <c r="S6" s="513"/>
      <c r="T6" s="330" t="s">
        <v>12</v>
      </c>
      <c r="U6" s="330" t="s">
        <v>12</v>
      </c>
      <c r="V6" s="330" t="s">
        <v>17</v>
      </c>
      <c r="W6" s="330" t="s">
        <v>19</v>
      </c>
      <c r="X6" s="331"/>
      <c r="Y6" s="328"/>
    </row>
    <row r="7" spans="1:81" ht="12" customHeight="1">
      <c r="A7" s="329" t="s">
        <v>20</v>
      </c>
      <c r="B7" s="330"/>
      <c r="C7" s="331" t="s">
        <v>21</v>
      </c>
      <c r="D7" s="330"/>
      <c r="E7" s="328"/>
      <c r="F7" s="330"/>
      <c r="G7" s="330"/>
      <c r="H7" s="330" t="s">
        <v>22</v>
      </c>
      <c r="I7" s="329"/>
      <c r="J7" s="330"/>
      <c r="K7" s="330"/>
      <c r="L7" s="330" t="s">
        <v>22</v>
      </c>
      <c r="M7" s="330"/>
      <c r="N7" s="330"/>
      <c r="O7" s="330" t="s">
        <v>22</v>
      </c>
      <c r="P7" s="329"/>
      <c r="Q7" s="330"/>
      <c r="R7" s="330"/>
      <c r="S7" s="329"/>
      <c r="T7" s="330"/>
      <c r="U7" s="330"/>
      <c r="V7" s="330" t="s">
        <v>22</v>
      </c>
      <c r="W7" s="330" t="s">
        <v>23</v>
      </c>
      <c r="X7" s="330" t="s">
        <v>24</v>
      </c>
      <c r="Y7" s="328"/>
    </row>
    <row r="8" spans="1:81" ht="12" customHeight="1">
      <c r="A8" s="329" t="s">
        <v>25</v>
      </c>
      <c r="B8" s="330" t="s">
        <v>26</v>
      </c>
      <c r="C8" s="331"/>
      <c r="D8" s="330"/>
      <c r="E8" s="328"/>
      <c r="F8" s="330" t="s">
        <v>21</v>
      </c>
      <c r="G8" s="330" t="s">
        <v>21</v>
      </c>
      <c r="H8" s="330" t="s">
        <v>18</v>
      </c>
      <c r="I8" s="329" t="s">
        <v>27</v>
      </c>
      <c r="J8" s="330" t="s">
        <v>21</v>
      </c>
      <c r="K8" s="330" t="s">
        <v>21</v>
      </c>
      <c r="L8" s="330" t="s">
        <v>18</v>
      </c>
      <c r="M8" s="330" t="s">
        <v>21</v>
      </c>
      <c r="N8" s="330" t="s">
        <v>21</v>
      </c>
      <c r="O8" s="330" t="s">
        <v>18</v>
      </c>
      <c r="P8" s="329" t="s">
        <v>28</v>
      </c>
      <c r="Q8" s="330"/>
      <c r="R8" s="330"/>
      <c r="S8" s="329"/>
      <c r="T8" s="330" t="s">
        <v>21</v>
      </c>
      <c r="U8" s="330" t="s">
        <v>21</v>
      </c>
      <c r="V8" s="330" t="s">
        <v>18</v>
      </c>
      <c r="W8" s="330" t="s">
        <v>29</v>
      </c>
      <c r="X8" s="330"/>
      <c r="Y8" s="329" t="s">
        <v>30</v>
      </c>
      <c r="Z8" s="503" t="s">
        <v>53</v>
      </c>
      <c r="AA8" s="501"/>
      <c r="AB8" s="501"/>
      <c r="AC8" s="501"/>
      <c r="AD8" s="501"/>
      <c r="AE8" s="501"/>
      <c r="AF8" s="501"/>
      <c r="AG8" s="501"/>
      <c r="AH8" s="501"/>
      <c r="AI8" s="501"/>
      <c r="AJ8" s="501" t="s">
        <v>54</v>
      </c>
      <c r="AK8" s="501"/>
      <c r="AL8" s="501"/>
      <c r="AM8" s="501"/>
      <c r="AN8" s="501"/>
      <c r="AO8" s="501"/>
      <c r="AP8" s="501"/>
      <c r="AQ8" s="501"/>
      <c r="AR8" s="501"/>
      <c r="AS8" s="501"/>
      <c r="AT8" s="501" t="s">
        <v>55</v>
      </c>
      <c r="AU8" s="501"/>
      <c r="AV8" s="501"/>
      <c r="AW8" s="501"/>
      <c r="AX8" s="501"/>
      <c r="AY8" s="501"/>
      <c r="AZ8" s="501"/>
      <c r="BA8" s="501"/>
      <c r="BB8" s="501"/>
      <c r="BC8" s="501"/>
      <c r="BD8" s="504"/>
      <c r="BE8" s="504"/>
      <c r="BR8" s="501" t="s">
        <v>56</v>
      </c>
      <c r="BS8" s="501"/>
      <c r="BT8" s="501"/>
      <c r="BU8" s="501"/>
      <c r="BV8" s="501"/>
      <c r="BW8" s="501"/>
      <c r="BX8" s="501"/>
      <c r="BY8" s="501"/>
      <c r="BZ8" s="501"/>
      <c r="CA8" s="501"/>
      <c r="CB8" s="504"/>
      <c r="CC8" s="504"/>
    </row>
    <row r="9" spans="1:81" ht="12" customHeight="1">
      <c r="A9" s="329" t="s">
        <v>31</v>
      </c>
      <c r="B9" s="330"/>
      <c r="C9" s="331" t="s">
        <v>32</v>
      </c>
      <c r="D9" s="330"/>
      <c r="E9" s="328"/>
      <c r="F9" s="330"/>
      <c r="G9" s="330"/>
      <c r="H9" s="330" t="s">
        <v>27</v>
      </c>
      <c r="I9" s="329"/>
      <c r="J9" s="330"/>
      <c r="K9" s="330"/>
      <c r="L9" s="330" t="s">
        <v>27</v>
      </c>
      <c r="M9" s="330"/>
      <c r="N9" s="330"/>
      <c r="O9" s="330" t="s">
        <v>27</v>
      </c>
      <c r="P9" s="328"/>
      <c r="Q9" s="330" t="s">
        <v>0</v>
      </c>
      <c r="R9" s="330" t="s">
        <v>33</v>
      </c>
      <c r="S9" s="329" t="s">
        <v>1</v>
      </c>
      <c r="T9" s="330"/>
      <c r="U9" s="330"/>
      <c r="V9" s="330" t="s">
        <v>27</v>
      </c>
      <c r="W9" s="330" t="s">
        <v>34</v>
      </c>
      <c r="X9" s="330" t="s">
        <v>35</v>
      </c>
      <c r="Y9" s="328"/>
    </row>
    <row r="10" spans="1:81" ht="12" customHeight="1">
      <c r="A10" s="329" t="s">
        <v>11</v>
      </c>
      <c r="B10" s="330"/>
      <c r="C10" s="331"/>
      <c r="D10" s="330"/>
      <c r="E10" s="328"/>
      <c r="F10" s="330" t="s">
        <v>36</v>
      </c>
      <c r="G10" s="330" t="s">
        <v>13</v>
      </c>
      <c r="H10" s="330" t="s">
        <v>37</v>
      </c>
      <c r="I10" s="329" t="s">
        <v>38</v>
      </c>
      <c r="J10" s="330" t="s">
        <v>36</v>
      </c>
      <c r="K10" s="330" t="s">
        <v>13</v>
      </c>
      <c r="L10" s="330" t="s">
        <v>37</v>
      </c>
      <c r="M10" s="330" t="s">
        <v>36</v>
      </c>
      <c r="N10" s="330" t="s">
        <v>13</v>
      </c>
      <c r="O10" s="330" t="s">
        <v>37</v>
      </c>
      <c r="P10" s="329" t="s">
        <v>13</v>
      </c>
      <c r="Q10" s="330"/>
      <c r="R10" s="330"/>
      <c r="S10" s="329"/>
      <c r="T10" s="330" t="s">
        <v>36</v>
      </c>
      <c r="U10" s="330" t="s">
        <v>13</v>
      </c>
      <c r="V10" s="330" t="s">
        <v>37</v>
      </c>
      <c r="W10" s="330" t="s">
        <v>39</v>
      </c>
      <c r="X10" s="330"/>
      <c r="Y10" s="328"/>
      <c r="Z10" s="503" t="s">
        <v>57</v>
      </c>
      <c r="AA10" s="501"/>
      <c r="AB10" s="501" t="s">
        <v>58</v>
      </c>
      <c r="AC10" s="501"/>
      <c r="AD10" s="501" t="s">
        <v>59</v>
      </c>
      <c r="AE10" s="501"/>
      <c r="AF10" s="501" t="s">
        <v>60</v>
      </c>
      <c r="AG10" s="501"/>
      <c r="AH10" s="501" t="s">
        <v>61</v>
      </c>
      <c r="AI10" s="501"/>
      <c r="AJ10" s="501" t="s">
        <v>57</v>
      </c>
      <c r="AK10" s="501"/>
      <c r="AL10" s="501" t="s">
        <v>58</v>
      </c>
      <c r="AM10" s="501"/>
      <c r="AN10" s="501" t="s">
        <v>59</v>
      </c>
      <c r="AO10" s="501"/>
      <c r="AP10" s="501" t="s">
        <v>60</v>
      </c>
      <c r="AQ10" s="501"/>
      <c r="AR10" s="501" t="s">
        <v>61</v>
      </c>
      <c r="AS10" s="501"/>
      <c r="AT10" s="501" t="s">
        <v>57</v>
      </c>
      <c r="AU10" s="501"/>
      <c r="AV10" s="501" t="s">
        <v>58</v>
      </c>
      <c r="AW10" s="501"/>
      <c r="AX10" s="501" t="s">
        <v>59</v>
      </c>
      <c r="AY10" s="501"/>
      <c r="AZ10" s="501" t="s">
        <v>60</v>
      </c>
      <c r="BA10" s="501"/>
      <c r="BB10" s="501" t="s">
        <v>61</v>
      </c>
      <c r="BC10" s="501"/>
      <c r="BD10" s="501"/>
      <c r="BE10" s="501"/>
      <c r="BF10" s="501" t="s">
        <v>62</v>
      </c>
      <c r="BG10" s="501"/>
      <c r="BH10" s="501"/>
      <c r="BI10" s="501"/>
      <c r="BJ10" s="501" t="s">
        <v>63</v>
      </c>
      <c r="BK10" s="501"/>
      <c r="BL10" s="501"/>
      <c r="BM10" s="501"/>
      <c r="BN10" s="501" t="s">
        <v>63</v>
      </c>
      <c r="BO10" s="501"/>
      <c r="BP10" s="501"/>
      <c r="BQ10" s="501"/>
      <c r="BR10" s="501" t="s">
        <v>57</v>
      </c>
      <c r="BS10" s="501"/>
      <c r="BT10" s="501" t="s">
        <v>58</v>
      </c>
      <c r="BU10" s="501"/>
      <c r="BV10" s="501" t="s">
        <v>59</v>
      </c>
      <c r="BW10" s="501"/>
      <c r="BX10" s="501" t="s">
        <v>60</v>
      </c>
      <c r="BY10" s="501"/>
      <c r="BZ10" s="501" t="s">
        <v>61</v>
      </c>
      <c r="CA10" s="501"/>
      <c r="CB10" s="501"/>
      <c r="CC10" s="501"/>
    </row>
    <row r="11" spans="1:81" ht="12" customHeight="1">
      <c r="A11" s="329" t="s">
        <v>16</v>
      </c>
      <c r="B11" s="330" t="s">
        <v>4</v>
      </c>
      <c r="C11" s="331" t="s">
        <v>40</v>
      </c>
      <c r="D11" s="330" t="s">
        <v>41</v>
      </c>
      <c r="E11" s="328" t="s">
        <v>42</v>
      </c>
      <c r="F11" s="330"/>
      <c r="G11" s="330"/>
      <c r="H11" s="330"/>
      <c r="I11" s="329"/>
      <c r="J11" s="330"/>
      <c r="K11" s="330"/>
      <c r="L11" s="330"/>
      <c r="M11" s="330"/>
      <c r="N11" s="330"/>
      <c r="O11" s="330"/>
      <c r="P11" s="328"/>
      <c r="Q11" s="330"/>
      <c r="R11" s="330"/>
      <c r="S11" s="329"/>
      <c r="T11" s="330"/>
      <c r="U11" s="330"/>
      <c r="V11" s="330"/>
      <c r="W11" s="330" t="s">
        <v>43</v>
      </c>
      <c r="X11" s="330" t="s">
        <v>44</v>
      </c>
      <c r="Y11" s="328"/>
      <c r="BB11" s="501" t="s">
        <v>64</v>
      </c>
      <c r="BC11" s="502"/>
      <c r="BD11" s="501" t="s">
        <v>65</v>
      </c>
      <c r="BE11" s="502"/>
      <c r="BF11" s="501" t="s">
        <v>64</v>
      </c>
      <c r="BG11" s="502"/>
      <c r="BH11" s="501" t="s">
        <v>65</v>
      </c>
      <c r="BI11" s="502"/>
      <c r="BJ11" s="501" t="s">
        <v>64</v>
      </c>
      <c r="BK11" s="502"/>
      <c r="BL11" s="501" t="s">
        <v>65</v>
      </c>
      <c r="BM11" s="502"/>
      <c r="BN11" s="501" t="s">
        <v>64</v>
      </c>
      <c r="BO11" s="502"/>
      <c r="BP11" s="501" t="s">
        <v>65</v>
      </c>
      <c r="BQ11" s="502"/>
      <c r="BZ11" s="501" t="s">
        <v>64</v>
      </c>
      <c r="CA11" s="502"/>
      <c r="CB11" s="501" t="s">
        <v>65</v>
      </c>
      <c r="CC11" s="502"/>
    </row>
    <row r="12" spans="1:81" ht="12" customHeight="1">
      <c r="A12" s="332" t="s">
        <v>20</v>
      </c>
      <c r="B12" s="333"/>
      <c r="C12" s="334"/>
      <c r="D12" s="333"/>
      <c r="E12" s="335"/>
      <c r="F12" s="333"/>
      <c r="G12" s="336" t="s">
        <v>3</v>
      </c>
      <c r="H12" s="336" t="s">
        <v>3</v>
      </c>
      <c r="I12" s="337" t="s">
        <v>45</v>
      </c>
      <c r="J12" s="333"/>
      <c r="K12" s="336" t="s">
        <v>3</v>
      </c>
      <c r="L12" s="336" t="s">
        <v>3</v>
      </c>
      <c r="M12" s="333"/>
      <c r="N12" s="336"/>
      <c r="O12" s="336" t="s">
        <v>3</v>
      </c>
      <c r="P12" s="335"/>
      <c r="Q12" s="336" t="s">
        <v>3</v>
      </c>
      <c r="R12" s="336" t="s">
        <v>3</v>
      </c>
      <c r="S12" s="336" t="s">
        <v>3</v>
      </c>
      <c r="T12" s="333"/>
      <c r="U12" s="336" t="s">
        <v>3</v>
      </c>
      <c r="V12" s="336" t="s">
        <v>3</v>
      </c>
      <c r="W12" s="333" t="s">
        <v>46</v>
      </c>
      <c r="X12" s="334"/>
      <c r="Y12" s="335"/>
      <c r="Z12" s="338" t="s">
        <v>64</v>
      </c>
      <c r="AA12" s="338" t="s">
        <v>66</v>
      </c>
      <c r="AB12" s="338" t="s">
        <v>64</v>
      </c>
      <c r="AC12" s="338" t="s">
        <v>66</v>
      </c>
      <c r="AD12" s="338" t="s">
        <v>64</v>
      </c>
      <c r="AE12" s="338" t="s">
        <v>66</v>
      </c>
      <c r="AF12" s="338" t="s">
        <v>64</v>
      </c>
      <c r="AG12" s="338" t="s">
        <v>66</v>
      </c>
      <c r="AH12" s="338" t="s">
        <v>64</v>
      </c>
      <c r="AI12" s="338" t="s">
        <v>66</v>
      </c>
      <c r="AJ12" s="338" t="s">
        <v>64</v>
      </c>
      <c r="AK12" s="338" t="s">
        <v>66</v>
      </c>
      <c r="AL12" s="338" t="s">
        <v>64</v>
      </c>
      <c r="AM12" s="338" t="s">
        <v>66</v>
      </c>
      <c r="AN12" s="338" t="s">
        <v>64</v>
      </c>
      <c r="AO12" s="338" t="s">
        <v>66</v>
      </c>
      <c r="AP12" s="338" t="s">
        <v>64</v>
      </c>
      <c r="AQ12" s="338" t="s">
        <v>66</v>
      </c>
      <c r="AR12" s="338" t="s">
        <v>64</v>
      </c>
      <c r="AS12" s="338" t="s">
        <v>66</v>
      </c>
      <c r="AT12" s="338" t="s">
        <v>64</v>
      </c>
      <c r="AU12" s="338" t="s">
        <v>66</v>
      </c>
      <c r="AV12" s="338" t="s">
        <v>64</v>
      </c>
      <c r="AW12" s="338" t="s">
        <v>66</v>
      </c>
      <c r="AX12" s="338" t="s">
        <v>64</v>
      </c>
      <c r="AY12" s="338" t="s">
        <v>66</v>
      </c>
      <c r="AZ12" s="338" t="s">
        <v>64</v>
      </c>
      <c r="BA12" s="338" t="s">
        <v>66</v>
      </c>
      <c r="BB12" s="338" t="s">
        <v>67</v>
      </c>
      <c r="BD12" s="338" t="s">
        <v>67</v>
      </c>
      <c r="BF12" s="338" t="s">
        <v>67</v>
      </c>
      <c r="BH12" s="338" t="s">
        <v>67</v>
      </c>
      <c r="BJ12" s="338" t="s">
        <v>67</v>
      </c>
      <c r="BL12" s="338" t="s">
        <v>67</v>
      </c>
      <c r="BN12" s="338" t="s">
        <v>67</v>
      </c>
      <c r="BP12" s="338" t="s">
        <v>67</v>
      </c>
      <c r="BR12" s="338" t="s">
        <v>64</v>
      </c>
      <c r="BS12" s="338" t="s">
        <v>66</v>
      </c>
      <c r="BT12" s="338" t="s">
        <v>64</v>
      </c>
      <c r="BU12" s="338" t="s">
        <v>66</v>
      </c>
      <c r="BV12" s="338" t="s">
        <v>64</v>
      </c>
      <c r="BW12" s="338" t="s">
        <v>66</v>
      </c>
      <c r="BX12" s="338" t="s">
        <v>64</v>
      </c>
      <c r="BY12" s="338" t="s">
        <v>66</v>
      </c>
      <c r="BZ12" s="338" t="s">
        <v>67</v>
      </c>
      <c r="CB12" s="338" t="s">
        <v>67</v>
      </c>
    </row>
    <row r="13" spans="1:81" ht="12" customHeight="1">
      <c r="A13" s="339"/>
      <c r="B13" s="330"/>
      <c r="C13" s="331"/>
      <c r="D13" s="61"/>
      <c r="E13" s="330"/>
      <c r="F13" s="331"/>
      <c r="G13" s="340"/>
      <c r="H13" s="341"/>
      <c r="I13" s="331"/>
      <c r="J13" s="331"/>
      <c r="K13" s="342"/>
      <c r="L13" s="331"/>
      <c r="M13" s="331"/>
      <c r="N13" s="343"/>
      <c r="O13" s="344"/>
      <c r="P13" s="344"/>
      <c r="Q13" s="344"/>
      <c r="R13" s="344"/>
      <c r="S13" s="344"/>
      <c r="T13" s="331"/>
      <c r="U13" s="343"/>
      <c r="V13" s="344"/>
      <c r="W13" s="331"/>
      <c r="X13" s="345"/>
      <c r="Y13" s="328"/>
    </row>
    <row r="14" spans="1:81" ht="12" customHeight="1">
      <c r="A14" s="339"/>
      <c r="B14" s="330"/>
      <c r="C14" s="331"/>
      <c r="D14" s="346" t="s">
        <v>47</v>
      </c>
      <c r="E14" s="330"/>
      <c r="F14" s="331"/>
      <c r="G14" s="347"/>
      <c r="H14" s="348"/>
      <c r="I14" s="331"/>
      <c r="J14" s="331"/>
      <c r="K14" s="349">
        <v>0</v>
      </c>
      <c r="L14" s="350"/>
      <c r="M14" s="331"/>
      <c r="N14" s="347"/>
      <c r="O14" s="350"/>
      <c r="P14" s="331"/>
      <c r="Q14" s="350"/>
      <c r="R14" s="350"/>
      <c r="S14" s="350"/>
      <c r="T14" s="331"/>
      <c r="U14" s="351"/>
      <c r="V14" s="350"/>
      <c r="W14" s="330"/>
      <c r="X14" s="352"/>
      <c r="Y14" s="328"/>
    </row>
    <row r="15" spans="1:81" ht="12" customHeight="1">
      <c r="A15" s="353"/>
      <c r="B15" s="330"/>
      <c r="C15" s="331"/>
      <c r="D15" s="61"/>
      <c r="E15" s="330"/>
      <c r="F15" s="354"/>
      <c r="G15" s="340"/>
      <c r="H15" s="341"/>
      <c r="I15" s="331"/>
      <c r="J15" s="354"/>
      <c r="K15" s="331"/>
      <c r="L15" s="331"/>
      <c r="M15" s="354"/>
      <c r="N15" s="343"/>
      <c r="O15" s="331"/>
      <c r="P15" s="354"/>
      <c r="Q15" s="331"/>
      <c r="R15" s="331"/>
      <c r="S15" s="331"/>
      <c r="T15" s="354"/>
      <c r="U15" s="343"/>
      <c r="V15" s="331"/>
      <c r="W15" s="331"/>
      <c r="X15" s="345"/>
      <c r="Y15" s="329"/>
    </row>
    <row r="16" spans="1:81" ht="12" customHeight="1">
      <c r="A16" s="355"/>
      <c r="B16" s="330"/>
      <c r="C16" s="331"/>
      <c r="D16" s="346" t="s">
        <v>48</v>
      </c>
      <c r="E16" s="330"/>
      <c r="F16" s="354"/>
      <c r="G16" s="347"/>
      <c r="H16" s="348"/>
      <c r="I16" s="331"/>
      <c r="J16" s="354"/>
      <c r="K16" s="349">
        <v>0</v>
      </c>
      <c r="L16" s="350"/>
      <c r="M16" s="354" t="str">
        <f>IF($F16=0," ",$F16)</f>
        <v xml:space="preserve"> </v>
      </c>
      <c r="N16" s="347"/>
      <c r="O16" s="350"/>
      <c r="P16" s="331"/>
      <c r="Q16" s="350"/>
      <c r="R16" s="350"/>
      <c r="S16" s="350"/>
      <c r="T16" s="354"/>
      <c r="U16" s="351"/>
      <c r="V16" s="350"/>
      <c r="W16" s="330"/>
      <c r="X16" s="345"/>
      <c r="Y16" s="328"/>
    </row>
    <row r="17" spans="1:81" ht="12" customHeight="1">
      <c r="A17" s="355" t="s">
        <v>49</v>
      </c>
      <c r="B17" s="330"/>
      <c r="C17" s="331"/>
      <c r="D17" s="61"/>
      <c r="E17" s="330" t="s">
        <v>70</v>
      </c>
      <c r="F17" s="330"/>
      <c r="G17" s="340"/>
      <c r="H17" s="341"/>
      <c r="I17" s="331"/>
      <c r="J17" s="330" t="str">
        <f>IF($F17=0," ",$F17)</f>
        <v xml:space="preserve"> </v>
      </c>
      <c r="K17" s="342"/>
      <c r="L17" s="342"/>
      <c r="M17" s="330" t="str">
        <f>IF($F17=0," ",$F17)</f>
        <v xml:space="preserve"> </v>
      </c>
      <c r="N17" s="343"/>
      <c r="O17" s="331"/>
      <c r="P17" s="331"/>
      <c r="Q17" s="331"/>
      <c r="R17" s="331"/>
      <c r="S17" s="331"/>
      <c r="T17" s="330"/>
      <c r="U17" s="343"/>
      <c r="V17" s="331"/>
      <c r="W17" s="331"/>
      <c r="X17" s="345"/>
      <c r="Y17" s="328"/>
    </row>
    <row r="18" spans="1:81" ht="12" customHeight="1">
      <c r="A18" s="339"/>
      <c r="B18" s="330"/>
      <c r="C18" s="331"/>
      <c r="D18" s="346" t="s">
        <v>50</v>
      </c>
      <c r="E18" s="330"/>
      <c r="F18" s="356"/>
      <c r="G18" s="347"/>
      <c r="H18" s="348"/>
      <c r="I18" s="331"/>
      <c r="J18" s="356"/>
      <c r="K18" s="349">
        <v>0</v>
      </c>
      <c r="L18" s="350"/>
      <c r="M18" s="356" t="str">
        <f>IF($F18=0," ",$F18)</f>
        <v xml:space="preserve"> </v>
      </c>
      <c r="N18" s="347"/>
      <c r="O18" s="350"/>
      <c r="P18" s="331"/>
      <c r="Q18" s="350"/>
      <c r="R18" s="350"/>
      <c r="S18" s="350"/>
      <c r="T18" s="356"/>
      <c r="U18" s="351"/>
      <c r="V18" s="350"/>
      <c r="W18" s="330"/>
      <c r="X18" s="345"/>
      <c r="Y18" s="329"/>
    </row>
    <row r="19" spans="1:81" ht="12" customHeight="1">
      <c r="A19" s="353"/>
      <c r="B19" s="330"/>
      <c r="C19" s="331"/>
      <c r="D19" s="357"/>
      <c r="E19" s="330"/>
      <c r="F19" s="331"/>
      <c r="G19" s="341"/>
      <c r="H19" s="358"/>
      <c r="I19" s="331"/>
      <c r="J19" s="331"/>
      <c r="K19" s="328"/>
      <c r="L19" s="328"/>
      <c r="M19" s="331"/>
      <c r="N19" s="359"/>
      <c r="O19" s="360"/>
      <c r="P19" s="331"/>
      <c r="Q19" s="361"/>
      <c r="R19" s="328"/>
      <c r="S19" s="343"/>
      <c r="T19" s="331"/>
      <c r="U19" s="328"/>
      <c r="V19" s="362"/>
      <c r="W19" s="330"/>
      <c r="X19" s="352"/>
      <c r="Y19" s="328"/>
    </row>
    <row r="20" spans="1:81" ht="12" customHeight="1">
      <c r="A20" s="339"/>
      <c r="B20" s="330"/>
      <c r="C20" s="331"/>
      <c r="D20" s="357"/>
      <c r="E20" s="330"/>
      <c r="F20" s="331"/>
      <c r="G20" s="343"/>
      <c r="H20" s="343"/>
      <c r="I20" s="363"/>
      <c r="J20" s="331"/>
      <c r="K20" s="342"/>
      <c r="L20" s="340"/>
      <c r="M20" s="331"/>
      <c r="N20" s="343"/>
      <c r="O20" s="343"/>
      <c r="P20" s="331"/>
      <c r="Q20" s="343"/>
      <c r="R20" s="343"/>
      <c r="S20" s="343"/>
      <c r="T20" s="331"/>
      <c r="U20" s="343"/>
      <c r="V20" s="343"/>
      <c r="W20" s="364"/>
      <c r="X20" s="345"/>
      <c r="Y20" s="328"/>
    </row>
    <row r="21" spans="1:81" ht="12" customHeight="1">
      <c r="A21" s="339"/>
      <c r="B21" s="330"/>
      <c r="C21" s="331"/>
      <c r="D21" s="357" t="s">
        <v>1</v>
      </c>
      <c r="E21" s="329"/>
      <c r="F21" s="328"/>
      <c r="G21" s="341"/>
      <c r="H21" s="358"/>
      <c r="I21" s="328"/>
      <c r="J21" s="328"/>
      <c r="K21" s="365"/>
      <c r="L21" s="331"/>
      <c r="M21" s="328"/>
      <c r="N21" s="343"/>
      <c r="O21" s="366"/>
      <c r="P21" s="331"/>
      <c r="Q21" s="367"/>
      <c r="R21" s="344"/>
      <c r="S21" s="366"/>
      <c r="T21" s="328"/>
      <c r="U21" s="344"/>
      <c r="V21" s="366"/>
      <c r="W21" s="331"/>
      <c r="X21" s="345"/>
      <c r="Y21" s="368"/>
    </row>
    <row r="22" spans="1:81" ht="12" customHeight="1">
      <c r="A22" s="369"/>
      <c r="B22" s="333"/>
      <c r="C22" s="334"/>
      <c r="D22" s="370"/>
      <c r="E22" s="332"/>
      <c r="F22" s="335"/>
      <c r="G22" s="371"/>
      <c r="H22" s="371"/>
      <c r="I22" s="372"/>
      <c r="J22" s="335"/>
      <c r="K22" s="373">
        <f>K14+K16+K18</f>
        <v>0</v>
      </c>
      <c r="L22" s="374">
        <f>K22*I22/100</f>
        <v>0</v>
      </c>
      <c r="M22" s="335"/>
      <c r="N22" s="371"/>
      <c r="O22" s="371"/>
      <c r="P22" s="375"/>
      <c r="Q22" s="371"/>
      <c r="R22" s="376"/>
      <c r="S22" s="371"/>
      <c r="T22" s="335"/>
      <c r="U22" s="374"/>
      <c r="V22" s="377"/>
      <c r="W22" s="334"/>
      <c r="X22" s="378"/>
      <c r="Y22" s="335"/>
      <c r="Z22" s="379">
        <f>G13</f>
        <v>0</v>
      </c>
      <c r="AA22" s="380">
        <f>G14</f>
        <v>0</v>
      </c>
      <c r="AB22" s="379">
        <f>G15</f>
        <v>0</v>
      </c>
      <c r="AC22" s="380">
        <f>G16</f>
        <v>0</v>
      </c>
      <c r="AD22" s="379">
        <f>G17</f>
        <v>0</v>
      </c>
      <c r="AE22" s="380">
        <f>G18</f>
        <v>0</v>
      </c>
      <c r="AF22" s="379">
        <f>G20</f>
        <v>0</v>
      </c>
      <c r="AG22" s="380">
        <f>G22</f>
        <v>0</v>
      </c>
      <c r="AH22" s="379">
        <f>H20</f>
        <v>0</v>
      </c>
      <c r="AI22" s="380">
        <f>H22</f>
        <v>0</v>
      </c>
      <c r="AJ22" s="379">
        <f>K13</f>
        <v>0</v>
      </c>
      <c r="AK22" s="380">
        <f>K14</f>
        <v>0</v>
      </c>
      <c r="AL22" s="379">
        <f>L17</f>
        <v>0</v>
      </c>
      <c r="AM22" s="380">
        <f>K16</f>
        <v>0</v>
      </c>
      <c r="AN22" s="379">
        <f>K17</f>
        <v>0</v>
      </c>
      <c r="AO22" s="380">
        <f>K18</f>
        <v>0</v>
      </c>
      <c r="AP22" s="379">
        <f>K20</f>
        <v>0</v>
      </c>
      <c r="AQ22" s="380">
        <f>K22</f>
        <v>0</v>
      </c>
      <c r="AR22" s="379">
        <f>L20</f>
        <v>0</v>
      </c>
      <c r="AS22" s="380">
        <f>L22</f>
        <v>0</v>
      </c>
      <c r="AT22" s="379">
        <f>N13</f>
        <v>0</v>
      </c>
      <c r="AU22" s="380">
        <f>N14</f>
        <v>0</v>
      </c>
      <c r="AV22" s="379">
        <f>N15</f>
        <v>0</v>
      </c>
      <c r="AW22" s="380">
        <f>N16</f>
        <v>0</v>
      </c>
      <c r="AX22" s="379">
        <f>N17</f>
        <v>0</v>
      </c>
      <c r="AY22" s="380">
        <f>N18</f>
        <v>0</v>
      </c>
      <c r="AZ22" s="379">
        <f>N20</f>
        <v>0</v>
      </c>
      <c r="BA22" s="380">
        <f>N22</f>
        <v>0</v>
      </c>
      <c r="BB22" s="379">
        <f>O19</f>
        <v>0</v>
      </c>
      <c r="BC22" s="380">
        <f>O20</f>
        <v>0</v>
      </c>
      <c r="BD22" s="381">
        <f>O21</f>
        <v>0</v>
      </c>
      <c r="BE22" s="380">
        <f>O22</f>
        <v>0</v>
      </c>
      <c r="BF22" s="382">
        <f>Q19</f>
        <v>0</v>
      </c>
      <c r="BG22" s="379">
        <f>Q20</f>
        <v>0</v>
      </c>
      <c r="BH22" s="382">
        <f>Q21</f>
        <v>0</v>
      </c>
      <c r="BI22" s="380">
        <f>Q22</f>
        <v>0</v>
      </c>
      <c r="BJ22" s="382">
        <f>R19</f>
        <v>0</v>
      </c>
      <c r="BK22" s="379">
        <f>R20</f>
        <v>0</v>
      </c>
      <c r="BL22" s="382">
        <f>R21</f>
        <v>0</v>
      </c>
      <c r="BM22" s="380">
        <f>R22</f>
        <v>0</v>
      </c>
      <c r="BN22" s="382">
        <f>S19</f>
        <v>0</v>
      </c>
      <c r="BO22" s="379">
        <f>S20</f>
        <v>0</v>
      </c>
      <c r="BP22" s="382">
        <f>S21</f>
        <v>0</v>
      </c>
      <c r="BQ22" s="380">
        <f>S22</f>
        <v>0</v>
      </c>
      <c r="BR22" s="379">
        <f>U13</f>
        <v>0</v>
      </c>
      <c r="BS22" s="380">
        <f>U14</f>
        <v>0</v>
      </c>
      <c r="BT22" s="379">
        <f>U15</f>
        <v>0</v>
      </c>
      <c r="BU22" s="380">
        <f>U16</f>
        <v>0</v>
      </c>
      <c r="BV22" s="379">
        <f>U17</f>
        <v>0</v>
      </c>
      <c r="BW22" s="380">
        <f>U18</f>
        <v>0</v>
      </c>
      <c r="BX22" s="379">
        <f>U20</f>
        <v>0</v>
      </c>
      <c r="BY22" s="380">
        <f>U22</f>
        <v>0</v>
      </c>
      <c r="BZ22" s="379">
        <f>V19</f>
        <v>0</v>
      </c>
      <c r="CA22" s="380">
        <f>V20</f>
        <v>0</v>
      </c>
      <c r="CB22" s="379">
        <f>V21</f>
        <v>0</v>
      </c>
      <c r="CC22" s="380">
        <f>V22</f>
        <v>0</v>
      </c>
    </row>
    <row r="23" spans="1:81" ht="12" customHeight="1">
      <c r="A23" s="339"/>
      <c r="B23" s="330"/>
      <c r="C23" s="331"/>
      <c r="D23" s="61"/>
      <c r="E23" s="330"/>
      <c r="F23" s="331"/>
      <c r="G23" s="340"/>
      <c r="H23" s="341"/>
      <c r="I23" s="331"/>
      <c r="J23" s="331"/>
      <c r="K23" s="342"/>
      <c r="L23" s="331"/>
      <c r="M23" s="331"/>
      <c r="N23" s="343">
        <f t="shared" ref="N23:N43" si="0">G23</f>
        <v>0</v>
      </c>
      <c r="O23" s="344"/>
      <c r="P23" s="344"/>
      <c r="Q23" s="344"/>
      <c r="R23" s="344"/>
      <c r="S23" s="344"/>
      <c r="T23" s="331"/>
      <c r="U23" s="343">
        <f>IF(ISERROR(G23-K23-N23)," ",G23-K23-N23)</f>
        <v>0</v>
      </c>
      <c r="V23" s="344"/>
      <c r="W23" s="331"/>
      <c r="X23" s="345"/>
      <c r="Y23" s="328"/>
    </row>
    <row r="24" spans="1:81" ht="12" customHeight="1">
      <c r="A24" s="339"/>
      <c r="B24" s="330"/>
      <c r="C24" s="331"/>
      <c r="D24" s="346" t="s">
        <v>47</v>
      </c>
      <c r="E24" s="330"/>
      <c r="F24" s="331"/>
      <c r="G24" s="347"/>
      <c r="H24" s="348"/>
      <c r="I24" s="331"/>
      <c r="J24" s="331"/>
      <c r="K24" s="349">
        <v>0</v>
      </c>
      <c r="L24" s="350"/>
      <c r="M24" s="331"/>
      <c r="N24" s="347"/>
      <c r="O24" s="350"/>
      <c r="P24" s="331"/>
      <c r="Q24" s="350"/>
      <c r="R24" s="350"/>
      <c r="S24" s="350"/>
      <c r="T24" s="331"/>
      <c r="U24" s="351">
        <f>G24-K24-N24</f>
        <v>0</v>
      </c>
      <c r="V24" s="350"/>
      <c r="W24" s="330"/>
      <c r="X24" s="352"/>
      <c r="Y24" s="328"/>
    </row>
    <row r="25" spans="1:81" ht="12" customHeight="1">
      <c r="A25" s="353"/>
      <c r="B25" s="330"/>
      <c r="C25" s="331"/>
      <c r="D25" s="61"/>
      <c r="E25" s="330"/>
      <c r="F25" s="354"/>
      <c r="G25" s="340"/>
      <c r="H25" s="341"/>
      <c r="I25" s="331"/>
      <c r="J25" s="354"/>
      <c r="K25" s="331"/>
      <c r="L25" s="331"/>
      <c r="M25" s="354" t="str">
        <f>IF($F25=0," ",$F25)</f>
        <v xml:space="preserve"> </v>
      </c>
      <c r="N25" s="343">
        <f t="shared" si="0"/>
        <v>0</v>
      </c>
      <c r="O25" s="331"/>
      <c r="P25" s="354"/>
      <c r="Q25" s="331"/>
      <c r="R25" s="331"/>
      <c r="S25" s="331"/>
      <c r="T25" s="354" t="str">
        <f>IF($F25=0," ",$F25)</f>
        <v xml:space="preserve"> </v>
      </c>
      <c r="U25" s="343">
        <f>IF(ISERROR(G25-L27-N25)," ",G25-L27-N25)</f>
        <v>0</v>
      </c>
      <c r="V25" s="331"/>
      <c r="W25" s="331"/>
      <c r="X25" s="345"/>
      <c r="Y25" s="329"/>
    </row>
    <row r="26" spans="1:81" ht="12" customHeight="1">
      <c r="A26" s="355"/>
      <c r="B26" s="330"/>
      <c r="C26" s="331"/>
      <c r="D26" s="346" t="s">
        <v>48</v>
      </c>
      <c r="E26" s="330"/>
      <c r="F26" s="354"/>
      <c r="G26" s="347"/>
      <c r="H26" s="348"/>
      <c r="I26" s="331"/>
      <c r="J26" s="354"/>
      <c r="K26" s="349">
        <v>0</v>
      </c>
      <c r="L26" s="350"/>
      <c r="M26" s="354" t="str">
        <f>IF($F26=0," ",$F26)</f>
        <v xml:space="preserve"> </v>
      </c>
      <c r="N26" s="347"/>
      <c r="O26" s="350"/>
      <c r="P26" s="331"/>
      <c r="Q26" s="350"/>
      <c r="R26" s="350"/>
      <c r="S26" s="350"/>
      <c r="T26" s="354" t="str">
        <f>IF($F26=0," ",$F26)</f>
        <v xml:space="preserve"> </v>
      </c>
      <c r="U26" s="351">
        <f>G26-K26-N26</f>
        <v>0</v>
      </c>
      <c r="V26" s="350"/>
      <c r="W26" s="330"/>
      <c r="X26" s="345"/>
      <c r="Y26" s="328"/>
    </row>
    <row r="27" spans="1:81" ht="12" customHeight="1">
      <c r="A27" s="355" t="s">
        <v>49</v>
      </c>
      <c r="B27" s="330"/>
      <c r="C27" s="331"/>
      <c r="D27" s="61"/>
      <c r="E27" s="330"/>
      <c r="F27" s="330"/>
      <c r="G27" s="340"/>
      <c r="H27" s="341"/>
      <c r="I27" s="331"/>
      <c r="J27" s="330"/>
      <c r="K27" s="342"/>
      <c r="L27" s="342"/>
      <c r="M27" s="330" t="str">
        <f>IF($F27=0," ",$F27)</f>
        <v xml:space="preserve"> </v>
      </c>
      <c r="N27" s="343">
        <f t="shared" si="0"/>
        <v>0</v>
      </c>
      <c r="O27" s="331"/>
      <c r="P27" s="331"/>
      <c r="Q27" s="331"/>
      <c r="R27" s="331"/>
      <c r="S27" s="331"/>
      <c r="T27" s="330" t="str">
        <f>IF($F27=0," ",$F27)</f>
        <v xml:space="preserve"> </v>
      </c>
      <c r="U27" s="343">
        <f>IF(ISERROR(G27-K27-N27)," ",G27-K27-N27)</f>
        <v>0</v>
      </c>
      <c r="V27" s="331"/>
      <c r="W27" s="331"/>
      <c r="X27" s="345"/>
      <c r="Y27" s="328"/>
    </row>
    <row r="28" spans="1:81" ht="12" customHeight="1">
      <c r="A28" s="339"/>
      <c r="B28" s="330"/>
      <c r="C28" s="331"/>
      <c r="D28" s="346" t="s">
        <v>50</v>
      </c>
      <c r="E28" s="330"/>
      <c r="F28" s="356"/>
      <c r="G28" s="347"/>
      <c r="H28" s="348"/>
      <c r="I28" s="331"/>
      <c r="J28" s="356"/>
      <c r="K28" s="349">
        <v>0</v>
      </c>
      <c r="L28" s="350"/>
      <c r="M28" s="356" t="str">
        <f>IF($F28=0," ",$F28)</f>
        <v xml:space="preserve"> </v>
      </c>
      <c r="N28" s="347"/>
      <c r="O28" s="350"/>
      <c r="P28" s="331"/>
      <c r="Q28" s="350"/>
      <c r="R28" s="350"/>
      <c r="S28" s="350"/>
      <c r="T28" s="356" t="str">
        <f>IF($F28=0," ",$F28)</f>
        <v xml:space="preserve"> </v>
      </c>
      <c r="U28" s="351">
        <f>G28-K28-N28</f>
        <v>0</v>
      </c>
      <c r="V28" s="350"/>
      <c r="W28" s="330"/>
      <c r="X28" s="345"/>
      <c r="Y28" s="329"/>
    </row>
    <row r="29" spans="1:81" ht="12" customHeight="1">
      <c r="A29" s="353"/>
      <c r="B29" s="330"/>
      <c r="C29" s="331"/>
      <c r="D29" s="357"/>
      <c r="E29" s="330"/>
      <c r="F29" s="331"/>
      <c r="G29" s="341"/>
      <c r="H29" s="358"/>
      <c r="I29" s="331"/>
      <c r="J29" s="331"/>
      <c r="K29" s="328"/>
      <c r="L29" s="328"/>
      <c r="M29" s="331"/>
      <c r="N29" s="359">
        <f t="shared" si="0"/>
        <v>0</v>
      </c>
      <c r="O29" s="360"/>
      <c r="P29" s="331"/>
      <c r="Q29" s="361">
        <f>IF(ISERROR(N30*I30/100-O30=0)," ",N30*I30/100-O30)</f>
        <v>0</v>
      </c>
      <c r="R29" s="328"/>
      <c r="S29" s="361">
        <f>Q29</f>
        <v>0</v>
      </c>
      <c r="T29" s="331"/>
      <c r="U29" s="328"/>
      <c r="V29" s="362">
        <f>S29</f>
        <v>0</v>
      </c>
      <c r="W29" s="330"/>
      <c r="X29" s="352"/>
      <c r="Y29" s="328"/>
    </row>
    <row r="30" spans="1:81" ht="12" customHeight="1">
      <c r="A30" s="339"/>
      <c r="B30" s="330"/>
      <c r="C30" s="331"/>
      <c r="D30" s="357"/>
      <c r="E30" s="330"/>
      <c r="F30" s="331"/>
      <c r="G30" s="343">
        <f>SUM(G23,G25,G27)</f>
        <v>0</v>
      </c>
      <c r="H30" s="343">
        <f>IF(ISERROR(G30*I30/100)," ",G30*I30/100)</f>
        <v>0</v>
      </c>
      <c r="I30" s="363"/>
      <c r="J30" s="331"/>
      <c r="K30" s="342"/>
      <c r="L30" s="340"/>
      <c r="M30" s="331"/>
      <c r="N30" s="343">
        <f t="shared" si="0"/>
        <v>0</v>
      </c>
      <c r="O30" s="343">
        <f>N30*I30/100</f>
        <v>0</v>
      </c>
      <c r="P30" s="331"/>
      <c r="Q30" s="343">
        <v>0</v>
      </c>
      <c r="R30" s="343">
        <f>IF(ISERROR(N30-O30-Q29-Q30),0,N30-O30-Q29-Q30)</f>
        <v>0</v>
      </c>
      <c r="S30" s="343">
        <f>R30+Q30</f>
        <v>0</v>
      </c>
      <c r="T30" s="331"/>
      <c r="U30" s="343">
        <f>IF(ISERROR(U23+U25+U27)," ",U23+U25+U27)</f>
        <v>0</v>
      </c>
      <c r="V30" s="343">
        <f>IF(ISERROR(H30-O30-Q29)," ",H30-O30-Q29)</f>
        <v>0</v>
      </c>
      <c r="W30" s="364"/>
      <c r="X30" s="345"/>
      <c r="Y30" s="328"/>
    </row>
    <row r="31" spans="1:81" ht="12" customHeight="1">
      <c r="A31" s="339"/>
      <c r="B31" s="330"/>
      <c r="C31" s="331"/>
      <c r="D31" s="357" t="s">
        <v>1</v>
      </c>
      <c r="E31" s="329"/>
      <c r="F31" s="328"/>
      <c r="G31" s="341"/>
      <c r="H31" s="358"/>
      <c r="I31" s="328"/>
      <c r="J31" s="328"/>
      <c r="K31" s="365"/>
      <c r="L31" s="331"/>
      <c r="M31" s="328"/>
      <c r="N31" s="343">
        <f t="shared" si="0"/>
        <v>0</v>
      </c>
      <c r="O31" s="366" t="str">
        <f>IF(OR(K32*I32/100-L32=0,ISERROR(K32*I32/100-L32=0))," ",K32*I32/100-L32)</f>
        <v xml:space="preserve"> </v>
      </c>
      <c r="P31" s="331"/>
      <c r="Q31" s="367">
        <f>IF(ISERROR(N32*I32/100-O32=0)," ",N32*I32/100-O32)</f>
        <v>0</v>
      </c>
      <c r="R31" s="344"/>
      <c r="S31" s="366" t="str">
        <f>IF(Q31=0," ",Q31)</f>
        <v xml:space="preserve"> </v>
      </c>
      <c r="T31" s="328"/>
      <c r="U31" s="344"/>
      <c r="V31" s="366" t="str">
        <f>S31</f>
        <v xml:space="preserve"> </v>
      </c>
      <c r="W31" s="331"/>
      <c r="X31" s="345"/>
      <c r="Y31" s="368"/>
    </row>
    <row r="32" spans="1:81" ht="12" customHeight="1">
      <c r="A32" s="369"/>
      <c r="B32" s="333"/>
      <c r="C32" s="334"/>
      <c r="D32" s="370"/>
      <c r="E32" s="332"/>
      <c r="F32" s="335"/>
      <c r="G32" s="371"/>
      <c r="H32" s="371"/>
      <c r="I32" s="372"/>
      <c r="J32" s="335"/>
      <c r="K32" s="373">
        <f>K24+K26+K28</f>
        <v>0</v>
      </c>
      <c r="L32" s="374">
        <f>K32*I32/100</f>
        <v>0</v>
      </c>
      <c r="M32" s="335"/>
      <c r="N32" s="371"/>
      <c r="O32" s="371"/>
      <c r="P32" s="375"/>
      <c r="Q32" s="371"/>
      <c r="R32" s="376"/>
      <c r="S32" s="371"/>
      <c r="T32" s="335"/>
      <c r="U32" s="374">
        <f>U28+U26+U24</f>
        <v>0</v>
      </c>
      <c r="V32" s="377">
        <f>IF(ISERROR(H32-O32-Q31)," ",H32-O32-Q31)</f>
        <v>0</v>
      </c>
      <c r="W32" s="334"/>
      <c r="X32" s="378"/>
      <c r="Y32" s="335"/>
      <c r="Z32" s="379">
        <f>G23</f>
        <v>0</v>
      </c>
      <c r="AA32" s="380">
        <f>G24</f>
        <v>0</v>
      </c>
      <c r="AB32" s="379">
        <f>G25</f>
        <v>0</v>
      </c>
      <c r="AC32" s="380">
        <f>G26</f>
        <v>0</v>
      </c>
      <c r="AD32" s="379">
        <f>G27</f>
        <v>0</v>
      </c>
      <c r="AE32" s="380">
        <f>G28</f>
        <v>0</v>
      </c>
      <c r="AF32" s="379">
        <f>G30</f>
        <v>0</v>
      </c>
      <c r="AG32" s="380">
        <f>G32</f>
        <v>0</v>
      </c>
      <c r="AH32" s="379">
        <f>H30</f>
        <v>0</v>
      </c>
      <c r="AI32" s="380">
        <f>H32</f>
        <v>0</v>
      </c>
      <c r="AJ32" s="379">
        <f>K23</f>
        <v>0</v>
      </c>
      <c r="AK32" s="380">
        <f>K24</f>
        <v>0</v>
      </c>
      <c r="AL32" s="379">
        <f>L27</f>
        <v>0</v>
      </c>
      <c r="AM32" s="380">
        <f>K26</f>
        <v>0</v>
      </c>
      <c r="AN32" s="379">
        <f>K27</f>
        <v>0</v>
      </c>
      <c r="AO32" s="380">
        <f>K28</f>
        <v>0</v>
      </c>
      <c r="AP32" s="379">
        <f>K30</f>
        <v>0</v>
      </c>
      <c r="AQ32" s="380">
        <f>K32</f>
        <v>0</v>
      </c>
      <c r="AR32" s="379">
        <f>L30</f>
        <v>0</v>
      </c>
      <c r="AS32" s="380">
        <f>L32</f>
        <v>0</v>
      </c>
      <c r="AT32" s="379">
        <f>N23</f>
        <v>0</v>
      </c>
      <c r="AU32" s="380">
        <f>N24</f>
        <v>0</v>
      </c>
      <c r="AV32" s="379">
        <f>N25</f>
        <v>0</v>
      </c>
      <c r="AW32" s="380">
        <f>N26</f>
        <v>0</v>
      </c>
      <c r="AX32" s="379">
        <f>N27</f>
        <v>0</v>
      </c>
      <c r="AY32" s="380">
        <f>N28</f>
        <v>0</v>
      </c>
      <c r="AZ32" s="379">
        <f>N30</f>
        <v>0</v>
      </c>
      <c r="BA32" s="380">
        <f>N32</f>
        <v>0</v>
      </c>
      <c r="BB32" s="379">
        <f>O29</f>
        <v>0</v>
      </c>
      <c r="BC32" s="380">
        <f>O30</f>
        <v>0</v>
      </c>
      <c r="BD32" s="381" t="str">
        <f>O31</f>
        <v xml:space="preserve"> </v>
      </c>
      <c r="BE32" s="380">
        <f>O32</f>
        <v>0</v>
      </c>
      <c r="BF32" s="382">
        <f>Q29</f>
        <v>0</v>
      </c>
      <c r="BG32" s="379">
        <f>Q30</f>
        <v>0</v>
      </c>
      <c r="BH32" s="382">
        <f>Q31</f>
        <v>0</v>
      </c>
      <c r="BI32" s="380">
        <f>Q32</f>
        <v>0</v>
      </c>
      <c r="BJ32" s="382">
        <f>R29</f>
        <v>0</v>
      </c>
      <c r="BK32" s="379">
        <f>R30</f>
        <v>0</v>
      </c>
      <c r="BL32" s="382">
        <f>R31</f>
        <v>0</v>
      </c>
      <c r="BM32" s="380">
        <f>R32</f>
        <v>0</v>
      </c>
      <c r="BN32" s="382">
        <f>S29</f>
        <v>0</v>
      </c>
      <c r="BO32" s="379">
        <f>S30</f>
        <v>0</v>
      </c>
      <c r="BP32" s="382" t="str">
        <f>S31</f>
        <v xml:space="preserve"> </v>
      </c>
      <c r="BQ32" s="380">
        <f>S32</f>
        <v>0</v>
      </c>
      <c r="BR32" s="379">
        <f>U23</f>
        <v>0</v>
      </c>
      <c r="BS32" s="380">
        <f>U24</f>
        <v>0</v>
      </c>
      <c r="BT32" s="379">
        <f>U25</f>
        <v>0</v>
      </c>
      <c r="BU32" s="380">
        <f>U26</f>
        <v>0</v>
      </c>
      <c r="BV32" s="379">
        <f>U27</f>
        <v>0</v>
      </c>
      <c r="BW32" s="380">
        <f>U28</f>
        <v>0</v>
      </c>
      <c r="BX32" s="379">
        <f>U30</f>
        <v>0</v>
      </c>
      <c r="BY32" s="380">
        <f>U32</f>
        <v>0</v>
      </c>
      <c r="BZ32" s="379">
        <f>V29</f>
        <v>0</v>
      </c>
      <c r="CA32" s="380">
        <f>V30</f>
        <v>0</v>
      </c>
      <c r="CB32" s="379" t="str">
        <f>V31</f>
        <v xml:space="preserve"> </v>
      </c>
      <c r="CC32" s="380">
        <f>V32</f>
        <v>0</v>
      </c>
    </row>
    <row r="33" spans="1:81" ht="12" customHeight="1">
      <c r="A33" s="339"/>
      <c r="B33" s="330"/>
      <c r="C33" s="331"/>
      <c r="D33" s="61"/>
      <c r="E33" s="330"/>
      <c r="F33" s="331"/>
      <c r="G33" s="340"/>
      <c r="H33" s="341"/>
      <c r="I33" s="331"/>
      <c r="J33" s="331"/>
      <c r="K33" s="342"/>
      <c r="L33" s="331"/>
      <c r="M33" s="331"/>
      <c r="N33" s="343">
        <f t="shared" si="0"/>
        <v>0</v>
      </c>
      <c r="O33" s="344"/>
      <c r="P33" s="344"/>
      <c r="Q33" s="344"/>
      <c r="R33" s="344"/>
      <c r="S33" s="344"/>
      <c r="T33" s="331"/>
      <c r="U33" s="343">
        <f>IF(ISERROR(G33-K33-N33)," ",G33-K33-N33)</f>
        <v>0</v>
      </c>
      <c r="V33" s="344"/>
      <c r="W33" s="331"/>
      <c r="X33" s="345"/>
      <c r="Y33" s="328"/>
    </row>
    <row r="34" spans="1:81" ht="12" customHeight="1">
      <c r="A34" s="339"/>
      <c r="B34" s="330"/>
      <c r="C34" s="331"/>
      <c r="D34" s="346" t="s">
        <v>47</v>
      </c>
      <c r="E34" s="330"/>
      <c r="F34" s="331"/>
      <c r="G34" s="347"/>
      <c r="H34" s="348"/>
      <c r="I34" s="331"/>
      <c r="J34" s="331"/>
      <c r="K34" s="349">
        <v>0</v>
      </c>
      <c r="L34" s="350"/>
      <c r="M34" s="331"/>
      <c r="N34" s="347"/>
      <c r="O34" s="350"/>
      <c r="P34" s="331"/>
      <c r="Q34" s="350"/>
      <c r="R34" s="350"/>
      <c r="S34" s="350"/>
      <c r="T34" s="331"/>
      <c r="U34" s="351">
        <f>G34-K34-N34</f>
        <v>0</v>
      </c>
      <c r="V34" s="350"/>
      <c r="W34" s="330"/>
      <c r="X34" s="352"/>
      <c r="Y34" s="328"/>
    </row>
    <row r="35" spans="1:81" ht="12" customHeight="1">
      <c r="A35" s="353"/>
      <c r="B35" s="330"/>
      <c r="C35" s="331"/>
      <c r="D35" s="61"/>
      <c r="E35" s="330"/>
      <c r="F35" s="354"/>
      <c r="G35" s="340"/>
      <c r="H35" s="341"/>
      <c r="I35" s="331"/>
      <c r="J35" s="354"/>
      <c r="K35" s="331"/>
      <c r="L35" s="331"/>
      <c r="M35" s="354" t="str">
        <f>IF($F35=0," ",$F35)</f>
        <v xml:space="preserve"> </v>
      </c>
      <c r="N35" s="343">
        <f t="shared" si="0"/>
        <v>0</v>
      </c>
      <c r="O35" s="331"/>
      <c r="P35" s="354"/>
      <c r="Q35" s="331"/>
      <c r="R35" s="331"/>
      <c r="S35" s="331"/>
      <c r="T35" s="354" t="str">
        <f>IF($F35=0," ",$F35)</f>
        <v xml:space="preserve"> </v>
      </c>
      <c r="U35" s="343">
        <f>IF(ISERROR(G35-L37-N35)," ",G35-L37-N35)</f>
        <v>0</v>
      </c>
      <c r="V35" s="331"/>
      <c r="W35" s="331"/>
      <c r="X35" s="345"/>
      <c r="Y35" s="329"/>
    </row>
    <row r="36" spans="1:81" ht="12" customHeight="1">
      <c r="A36" s="355"/>
      <c r="B36" s="330"/>
      <c r="C36" s="331"/>
      <c r="D36" s="346" t="s">
        <v>48</v>
      </c>
      <c r="E36" s="330"/>
      <c r="F36" s="354"/>
      <c r="G36" s="347"/>
      <c r="H36" s="348"/>
      <c r="I36" s="331"/>
      <c r="J36" s="354"/>
      <c r="K36" s="349">
        <v>0</v>
      </c>
      <c r="L36" s="350"/>
      <c r="M36" s="354" t="str">
        <f>IF($F36=0," ",$F36)</f>
        <v xml:space="preserve"> </v>
      </c>
      <c r="N36" s="347"/>
      <c r="O36" s="350"/>
      <c r="P36" s="331"/>
      <c r="Q36" s="350"/>
      <c r="R36" s="350"/>
      <c r="S36" s="350"/>
      <c r="T36" s="354" t="str">
        <f>IF($F36=0," ",$F36)</f>
        <v xml:space="preserve"> </v>
      </c>
      <c r="U36" s="351">
        <f>G36-K36-N36</f>
        <v>0</v>
      </c>
      <c r="V36" s="350"/>
      <c r="W36" s="330"/>
      <c r="X36" s="345"/>
      <c r="Y36" s="328"/>
    </row>
    <row r="37" spans="1:81" ht="12" customHeight="1">
      <c r="A37" s="355" t="s">
        <v>49</v>
      </c>
      <c r="B37" s="330"/>
      <c r="C37" s="331"/>
      <c r="D37" s="61"/>
      <c r="E37" s="330"/>
      <c r="F37" s="330"/>
      <c r="G37" s="340"/>
      <c r="H37" s="341"/>
      <c r="I37" s="331"/>
      <c r="J37" s="330"/>
      <c r="K37" s="342"/>
      <c r="L37" s="342"/>
      <c r="M37" s="330" t="str">
        <f>IF($F37=0," ",$F37)</f>
        <v xml:space="preserve"> </v>
      </c>
      <c r="N37" s="343">
        <f t="shared" si="0"/>
        <v>0</v>
      </c>
      <c r="O37" s="331"/>
      <c r="P37" s="331"/>
      <c r="Q37" s="331"/>
      <c r="R37" s="331"/>
      <c r="S37" s="331"/>
      <c r="T37" s="330" t="str">
        <f>IF($F37=0," ",$F37)</f>
        <v xml:space="preserve"> </v>
      </c>
      <c r="U37" s="343">
        <f>IF(ISERROR(G37-K37-N37)," ",G37-K37-N37)</f>
        <v>0</v>
      </c>
      <c r="V37" s="331"/>
      <c r="W37" s="331"/>
      <c r="X37" s="345"/>
      <c r="Y37" s="328"/>
    </row>
    <row r="38" spans="1:81" ht="12" customHeight="1">
      <c r="A38" s="339"/>
      <c r="B38" s="330"/>
      <c r="C38" s="331"/>
      <c r="D38" s="346" t="s">
        <v>50</v>
      </c>
      <c r="E38" s="330"/>
      <c r="F38" s="356"/>
      <c r="G38" s="347"/>
      <c r="H38" s="348"/>
      <c r="I38" s="331"/>
      <c r="J38" s="356"/>
      <c r="K38" s="349">
        <v>0</v>
      </c>
      <c r="L38" s="350"/>
      <c r="M38" s="356" t="str">
        <f>IF($F38=0," ",$F38)</f>
        <v xml:space="preserve"> </v>
      </c>
      <c r="N38" s="347"/>
      <c r="O38" s="350"/>
      <c r="P38" s="331"/>
      <c r="Q38" s="350"/>
      <c r="R38" s="350"/>
      <c r="S38" s="350"/>
      <c r="T38" s="356" t="str">
        <f>IF($F38=0," ",$F38)</f>
        <v xml:space="preserve"> </v>
      </c>
      <c r="U38" s="351">
        <f>G38-K38-N38</f>
        <v>0</v>
      </c>
      <c r="V38" s="350"/>
      <c r="W38" s="330"/>
      <c r="X38" s="345"/>
      <c r="Y38" s="329"/>
    </row>
    <row r="39" spans="1:81" ht="12" customHeight="1">
      <c r="A39" s="353"/>
      <c r="B39" s="330"/>
      <c r="C39" s="331"/>
      <c r="D39" s="357"/>
      <c r="E39" s="330"/>
      <c r="F39" s="331"/>
      <c r="G39" s="341"/>
      <c r="H39" s="358"/>
      <c r="I39" s="331"/>
      <c r="J39" s="331"/>
      <c r="K39" s="328"/>
      <c r="L39" s="328"/>
      <c r="M39" s="331"/>
      <c r="N39" s="359">
        <f t="shared" si="0"/>
        <v>0</v>
      </c>
      <c r="O39" s="360"/>
      <c r="P39" s="331"/>
      <c r="Q39" s="361">
        <f>IF(ISERROR(N40*I40/100-O40=0)," ",N40*I40/100-O40)</f>
        <v>0</v>
      </c>
      <c r="R39" s="328"/>
      <c r="S39" s="361">
        <f>Q39</f>
        <v>0</v>
      </c>
      <c r="T39" s="331"/>
      <c r="U39" s="328"/>
      <c r="V39" s="362">
        <f>S39</f>
        <v>0</v>
      </c>
      <c r="W39" s="330"/>
      <c r="X39" s="352"/>
      <c r="Y39" s="328"/>
    </row>
    <row r="40" spans="1:81" ht="12" customHeight="1">
      <c r="A40" s="339"/>
      <c r="B40" s="330"/>
      <c r="C40" s="331"/>
      <c r="D40" s="357"/>
      <c r="E40" s="330"/>
      <c r="F40" s="331"/>
      <c r="G40" s="343">
        <f>SUM(G33,G35,G37)</f>
        <v>0</v>
      </c>
      <c r="H40" s="343">
        <f>IF(ISERROR(G40*I40/100)," ",G40*I40/100)</f>
        <v>0</v>
      </c>
      <c r="I40" s="363"/>
      <c r="J40" s="331"/>
      <c r="K40" s="342"/>
      <c r="L40" s="340"/>
      <c r="M40" s="331"/>
      <c r="N40" s="343">
        <f t="shared" si="0"/>
        <v>0</v>
      </c>
      <c r="O40" s="343">
        <f>N40*I40/100</f>
        <v>0</v>
      </c>
      <c r="P40" s="331"/>
      <c r="Q40" s="343">
        <v>0</v>
      </c>
      <c r="R40" s="343">
        <f>IF(ISERROR(N40-O40-Q39-Q40),0,N40-O40-Q39-Q40)</f>
        <v>0</v>
      </c>
      <c r="S40" s="343">
        <f>R40+Q40</f>
        <v>0</v>
      </c>
      <c r="T40" s="331"/>
      <c r="U40" s="343">
        <f>IF(ISERROR(U33+U35+U37)," ",U33+U35+U37)</f>
        <v>0</v>
      </c>
      <c r="V40" s="343">
        <f>IF(ISERROR(H40-O40-Q39)," ",H40-O40-Q39)</f>
        <v>0</v>
      </c>
      <c r="W40" s="364"/>
      <c r="X40" s="345"/>
      <c r="Y40" s="328"/>
    </row>
    <row r="41" spans="1:81" ht="12" customHeight="1">
      <c r="A41" s="339"/>
      <c r="B41" s="330"/>
      <c r="C41" s="331"/>
      <c r="D41" s="357" t="s">
        <v>1</v>
      </c>
      <c r="E41" s="329"/>
      <c r="F41" s="328" t="s">
        <v>98</v>
      </c>
      <c r="G41" s="341"/>
      <c r="H41" s="358"/>
      <c r="I41" s="328"/>
      <c r="J41" s="328"/>
      <c r="K41" s="365"/>
      <c r="L41" s="331"/>
      <c r="M41" s="328"/>
      <c r="N41" s="343">
        <f t="shared" si="0"/>
        <v>0</v>
      </c>
      <c r="O41" s="366" t="str">
        <f>IF(OR(K42*I42/100-L42=0,ISERROR(K42*I42/100-L42=0))," ",K42*I42/100-L42)</f>
        <v xml:space="preserve"> </v>
      </c>
      <c r="P41" s="331"/>
      <c r="Q41" s="367">
        <f>IF(ISERROR(N42*I42/100-O42=0)," ",N42*I42/100-O42)</f>
        <v>0</v>
      </c>
      <c r="R41" s="344"/>
      <c r="S41" s="366" t="str">
        <f>IF(Q41=0," ",Q41)</f>
        <v xml:space="preserve"> </v>
      </c>
      <c r="T41" s="328"/>
      <c r="U41" s="344"/>
      <c r="V41" s="366" t="str">
        <f>S41</f>
        <v xml:space="preserve"> </v>
      </c>
      <c r="W41" s="331"/>
      <c r="X41" s="345"/>
      <c r="Y41" s="368"/>
    </row>
    <row r="42" spans="1:81" ht="12" customHeight="1">
      <c r="A42" s="369"/>
      <c r="B42" s="333"/>
      <c r="C42" s="334"/>
      <c r="D42" s="370"/>
      <c r="E42" s="332"/>
      <c r="F42" s="335"/>
      <c r="G42" s="371"/>
      <c r="H42" s="371"/>
      <c r="I42" s="372"/>
      <c r="J42" s="335"/>
      <c r="K42" s="373">
        <f>K34+K36+K38</f>
        <v>0</v>
      </c>
      <c r="L42" s="374">
        <f>K42*I42/100</f>
        <v>0</v>
      </c>
      <c r="M42" s="335"/>
      <c r="N42" s="371"/>
      <c r="O42" s="371"/>
      <c r="P42" s="375"/>
      <c r="Q42" s="371"/>
      <c r="R42" s="376"/>
      <c r="S42" s="371"/>
      <c r="T42" s="335"/>
      <c r="U42" s="374">
        <f>U38+U36+U34</f>
        <v>0</v>
      </c>
      <c r="V42" s="377">
        <f>IF(ISERROR(H42-O42-Q41)," ",H42-O42-Q41)</f>
        <v>0</v>
      </c>
      <c r="W42" s="334"/>
      <c r="X42" s="378"/>
      <c r="Y42" s="335"/>
      <c r="Z42" s="379">
        <f>G33</f>
        <v>0</v>
      </c>
      <c r="AA42" s="380">
        <f>G34</f>
        <v>0</v>
      </c>
      <c r="AB42" s="379">
        <f>G35</f>
        <v>0</v>
      </c>
      <c r="AC42" s="380">
        <f>G36</f>
        <v>0</v>
      </c>
      <c r="AD42" s="379">
        <f>G37</f>
        <v>0</v>
      </c>
      <c r="AE42" s="380">
        <f>G38</f>
        <v>0</v>
      </c>
      <c r="AF42" s="379">
        <f>G40</f>
        <v>0</v>
      </c>
      <c r="AG42" s="380">
        <f>G42</f>
        <v>0</v>
      </c>
      <c r="AH42" s="379">
        <f>H40</f>
        <v>0</v>
      </c>
      <c r="AI42" s="380">
        <f>H42</f>
        <v>0</v>
      </c>
      <c r="AJ42" s="379">
        <f>K33</f>
        <v>0</v>
      </c>
      <c r="AK42" s="380">
        <f>K34</f>
        <v>0</v>
      </c>
      <c r="AL42" s="379">
        <f>L37</f>
        <v>0</v>
      </c>
      <c r="AM42" s="380">
        <f>K36</f>
        <v>0</v>
      </c>
      <c r="AN42" s="379">
        <f>K37</f>
        <v>0</v>
      </c>
      <c r="AO42" s="380">
        <f>K38</f>
        <v>0</v>
      </c>
      <c r="AP42" s="379">
        <f>K40</f>
        <v>0</v>
      </c>
      <c r="AQ42" s="380">
        <f>K42</f>
        <v>0</v>
      </c>
      <c r="AR42" s="379">
        <f>L40</f>
        <v>0</v>
      </c>
      <c r="AS42" s="380">
        <f>L42</f>
        <v>0</v>
      </c>
      <c r="AT42" s="379">
        <f>N33</f>
        <v>0</v>
      </c>
      <c r="AU42" s="380">
        <f>N34</f>
        <v>0</v>
      </c>
      <c r="AV42" s="379">
        <f>N35</f>
        <v>0</v>
      </c>
      <c r="AW42" s="380">
        <f>N36</f>
        <v>0</v>
      </c>
      <c r="AX42" s="379">
        <f>N37</f>
        <v>0</v>
      </c>
      <c r="AY42" s="380">
        <f>N38</f>
        <v>0</v>
      </c>
      <c r="AZ42" s="379">
        <f>N40</f>
        <v>0</v>
      </c>
      <c r="BA42" s="380">
        <f>N42</f>
        <v>0</v>
      </c>
      <c r="BB42" s="379">
        <f>O39</f>
        <v>0</v>
      </c>
      <c r="BC42" s="380">
        <f>O40</f>
        <v>0</v>
      </c>
      <c r="BD42" s="381" t="str">
        <f>O41</f>
        <v xml:space="preserve"> </v>
      </c>
      <c r="BE42" s="380">
        <f>O42</f>
        <v>0</v>
      </c>
      <c r="BF42" s="382">
        <f>Q39</f>
        <v>0</v>
      </c>
      <c r="BG42" s="379">
        <f>Q40</f>
        <v>0</v>
      </c>
      <c r="BH42" s="382">
        <f>Q41</f>
        <v>0</v>
      </c>
      <c r="BI42" s="380">
        <f>Q42</f>
        <v>0</v>
      </c>
      <c r="BJ42" s="382">
        <f>R39</f>
        <v>0</v>
      </c>
      <c r="BK42" s="379">
        <f>R40</f>
        <v>0</v>
      </c>
      <c r="BL42" s="382">
        <f>R41</f>
        <v>0</v>
      </c>
      <c r="BM42" s="380">
        <f>R42</f>
        <v>0</v>
      </c>
      <c r="BN42" s="382">
        <f>S39</f>
        <v>0</v>
      </c>
      <c r="BO42" s="379">
        <f>S40</f>
        <v>0</v>
      </c>
      <c r="BP42" s="382" t="str">
        <f>S41</f>
        <v xml:space="preserve"> </v>
      </c>
      <c r="BQ42" s="380">
        <f>S42</f>
        <v>0</v>
      </c>
      <c r="BR42" s="379">
        <f>U33</f>
        <v>0</v>
      </c>
      <c r="BS42" s="380">
        <f>U34</f>
        <v>0</v>
      </c>
      <c r="BT42" s="379">
        <f>U35</f>
        <v>0</v>
      </c>
      <c r="BU42" s="380">
        <f>U36</f>
        <v>0</v>
      </c>
      <c r="BV42" s="379">
        <f>U37</f>
        <v>0</v>
      </c>
      <c r="BW42" s="380">
        <f>U38</f>
        <v>0</v>
      </c>
      <c r="BX42" s="379">
        <f>U40</f>
        <v>0</v>
      </c>
      <c r="BY42" s="380">
        <f>U42</f>
        <v>0</v>
      </c>
      <c r="BZ42" s="379">
        <f>V39</f>
        <v>0</v>
      </c>
      <c r="CA42" s="380">
        <f>V40</f>
        <v>0</v>
      </c>
      <c r="CB42" s="379" t="str">
        <f>V41</f>
        <v xml:space="preserve"> </v>
      </c>
      <c r="CC42" s="380">
        <f>V42</f>
        <v>0</v>
      </c>
    </row>
    <row r="43" spans="1:81" ht="12" customHeight="1">
      <c r="A43" s="339"/>
      <c r="B43" s="330"/>
      <c r="C43" s="331"/>
      <c r="D43" s="61"/>
      <c r="E43" s="331"/>
      <c r="F43" s="331"/>
      <c r="G43" s="340"/>
      <c r="H43" s="341"/>
      <c r="I43" s="331"/>
      <c r="J43" s="331"/>
      <c r="K43" s="342"/>
      <c r="L43" s="331"/>
      <c r="M43" s="331"/>
      <c r="N43" s="343">
        <f t="shared" si="0"/>
        <v>0</v>
      </c>
      <c r="O43" s="344"/>
      <c r="P43" s="344"/>
      <c r="Q43" s="344"/>
      <c r="R43" s="344"/>
      <c r="S43" s="344"/>
      <c r="T43" s="331"/>
      <c r="U43" s="343">
        <f>IF(ISERROR(G43-K43-N43)," ",G43-K43-N43)</f>
        <v>0</v>
      </c>
      <c r="V43" s="344"/>
      <c r="W43" s="331"/>
      <c r="X43" s="345"/>
      <c r="Y43" s="328"/>
    </row>
    <row r="44" spans="1:81" ht="12" customHeight="1">
      <c r="A44" s="339"/>
      <c r="B44" s="330"/>
      <c r="C44" s="331"/>
      <c r="D44" s="346" t="s">
        <v>47</v>
      </c>
      <c r="E44" s="331"/>
      <c r="F44" s="331"/>
      <c r="G44" s="347"/>
      <c r="H44" s="348"/>
      <c r="I44" s="331"/>
      <c r="J44" s="331"/>
      <c r="K44" s="349">
        <v>0</v>
      </c>
      <c r="L44" s="350"/>
      <c r="M44" s="331"/>
      <c r="N44" s="347"/>
      <c r="O44" s="350"/>
      <c r="P44" s="331"/>
      <c r="Q44" s="350"/>
      <c r="R44" s="350"/>
      <c r="S44" s="350"/>
      <c r="T44" s="331"/>
      <c r="U44" s="351">
        <f>G44-K44-N44</f>
        <v>0</v>
      </c>
      <c r="V44" s="350"/>
      <c r="W44" s="330"/>
      <c r="X44" s="352"/>
      <c r="Y44" s="328"/>
    </row>
    <row r="45" spans="1:81" ht="12" customHeight="1">
      <c r="A45" s="353"/>
      <c r="B45" s="330"/>
      <c r="C45" s="331"/>
      <c r="D45" s="61"/>
      <c r="E45" s="331"/>
      <c r="F45" s="354"/>
      <c r="G45" s="340"/>
      <c r="H45" s="341"/>
      <c r="I45" s="331"/>
      <c r="J45" s="354"/>
      <c r="K45" s="331"/>
      <c r="L45" s="331"/>
      <c r="M45" s="354" t="str">
        <f>IF($F45=0," ",$F45)</f>
        <v xml:space="preserve"> </v>
      </c>
      <c r="N45" s="343">
        <f t="shared" ref="N45:N76" si="1">G45</f>
        <v>0</v>
      </c>
      <c r="O45" s="331"/>
      <c r="P45" s="354"/>
      <c r="Q45" s="331"/>
      <c r="R45" s="331"/>
      <c r="S45" s="331"/>
      <c r="T45" s="354" t="str">
        <f>IF($F45=0," ",$F45)</f>
        <v xml:space="preserve"> </v>
      </c>
      <c r="U45" s="343">
        <f>IF(ISERROR(G45-L47-N45)," ",G45-L47-N45)</f>
        <v>0</v>
      </c>
      <c r="V45" s="331"/>
      <c r="W45" s="331"/>
      <c r="X45" s="345"/>
      <c r="Y45" s="328"/>
    </row>
    <row r="46" spans="1:81" ht="12" customHeight="1">
      <c r="A46" s="355"/>
      <c r="B46" s="330"/>
      <c r="C46" s="331"/>
      <c r="D46" s="346" t="s">
        <v>48</v>
      </c>
      <c r="E46" s="331"/>
      <c r="F46" s="354"/>
      <c r="G46" s="347"/>
      <c r="H46" s="348"/>
      <c r="I46" s="331"/>
      <c r="J46" s="354"/>
      <c r="K46" s="349">
        <v>0</v>
      </c>
      <c r="L46" s="350"/>
      <c r="M46" s="354" t="str">
        <f>IF($F46=0," ",$F46)</f>
        <v xml:space="preserve"> </v>
      </c>
      <c r="N46" s="347"/>
      <c r="O46" s="350"/>
      <c r="P46" s="331"/>
      <c r="Q46" s="350"/>
      <c r="R46" s="350"/>
      <c r="S46" s="350"/>
      <c r="T46" s="354" t="str">
        <f>IF($F46=0," ",$F46)</f>
        <v xml:space="preserve"> </v>
      </c>
      <c r="U46" s="351">
        <f>G46-K46-N46</f>
        <v>0</v>
      </c>
      <c r="V46" s="350"/>
      <c r="W46" s="330"/>
      <c r="X46" s="345"/>
      <c r="Y46" s="328"/>
    </row>
    <row r="47" spans="1:81" ht="12" customHeight="1">
      <c r="A47" s="355" t="s">
        <v>49</v>
      </c>
      <c r="B47" s="330"/>
      <c r="C47" s="331"/>
      <c r="D47" s="61"/>
      <c r="E47" s="331"/>
      <c r="F47" s="330"/>
      <c r="G47" s="340"/>
      <c r="H47" s="341"/>
      <c r="I47" s="331"/>
      <c r="J47" s="330" t="str">
        <f>IF($F47=0," ",$F47)</f>
        <v xml:space="preserve"> </v>
      </c>
      <c r="K47" s="342"/>
      <c r="L47" s="342"/>
      <c r="M47" s="330" t="str">
        <f>IF($F47=0," ",$F47)</f>
        <v xml:space="preserve"> </v>
      </c>
      <c r="N47" s="343">
        <f t="shared" si="1"/>
        <v>0</v>
      </c>
      <c r="O47" s="331"/>
      <c r="P47" s="331"/>
      <c r="Q47" s="331"/>
      <c r="R47" s="331"/>
      <c r="S47" s="331"/>
      <c r="T47" s="330" t="str">
        <f>IF($F47=0," ",$F47)</f>
        <v xml:space="preserve"> </v>
      </c>
      <c r="U47" s="343">
        <f>IF(ISERROR(G47-K47-N47)," ",G47-K47-N47)</f>
        <v>0</v>
      </c>
      <c r="V47" s="331"/>
      <c r="W47" s="331"/>
      <c r="X47" s="345"/>
      <c r="Y47" s="328"/>
    </row>
    <row r="48" spans="1:81" ht="12" customHeight="1">
      <c r="A48" s="339"/>
      <c r="B48" s="330"/>
      <c r="C48" s="331"/>
      <c r="D48" s="346" t="s">
        <v>50</v>
      </c>
      <c r="E48" s="331"/>
      <c r="F48" s="356"/>
      <c r="G48" s="347"/>
      <c r="H48" s="348"/>
      <c r="I48" s="331"/>
      <c r="J48" s="356"/>
      <c r="K48" s="349">
        <v>0</v>
      </c>
      <c r="L48" s="350"/>
      <c r="M48" s="356" t="str">
        <f>IF($F48=0," ",$F48)</f>
        <v xml:space="preserve"> </v>
      </c>
      <c r="N48" s="347"/>
      <c r="O48" s="350"/>
      <c r="P48" s="331"/>
      <c r="Q48" s="350"/>
      <c r="R48" s="350"/>
      <c r="S48" s="350"/>
      <c r="T48" s="356" t="str">
        <f>IF($F48=0," ",$F48)</f>
        <v xml:space="preserve"> </v>
      </c>
      <c r="U48" s="351">
        <f>G48-K48-N48</f>
        <v>0</v>
      </c>
      <c r="V48" s="350"/>
      <c r="W48" s="330"/>
      <c r="X48" s="345"/>
      <c r="Y48" s="329"/>
    </row>
    <row r="49" spans="1:81" ht="12" customHeight="1">
      <c r="A49" s="383"/>
      <c r="B49" s="330"/>
      <c r="C49" s="331"/>
      <c r="D49" s="357"/>
      <c r="E49" s="331"/>
      <c r="F49" s="331"/>
      <c r="G49" s="341"/>
      <c r="H49" s="358"/>
      <c r="I49" s="331"/>
      <c r="J49" s="331"/>
      <c r="K49" s="328"/>
      <c r="L49" s="328"/>
      <c r="M49" s="331"/>
      <c r="N49" s="359">
        <f t="shared" si="1"/>
        <v>0</v>
      </c>
      <c r="O49" s="360"/>
      <c r="P49" s="331"/>
      <c r="Q49" s="361">
        <f>IF(ISERROR(N50*I50/100-O50=0)," ",N50*I50/100-O50)</f>
        <v>0</v>
      </c>
      <c r="R49" s="328"/>
      <c r="S49" s="361">
        <f>Q49</f>
        <v>0</v>
      </c>
      <c r="T49" s="331"/>
      <c r="U49" s="328"/>
      <c r="V49" s="362">
        <f>S49</f>
        <v>0</v>
      </c>
      <c r="W49" s="330"/>
      <c r="X49" s="352"/>
      <c r="Y49" s="328"/>
    </row>
    <row r="50" spans="1:81" ht="12" customHeight="1">
      <c r="A50" s="339"/>
      <c r="B50" s="330"/>
      <c r="C50" s="331"/>
      <c r="D50" s="357"/>
      <c r="E50" s="331"/>
      <c r="F50" s="331"/>
      <c r="G50" s="343">
        <f>SUM(G43,G45,G47)</f>
        <v>0</v>
      </c>
      <c r="H50" s="343">
        <f>IF(ISERROR(G50*I50/100)," ",G50*I50/100)</f>
        <v>0</v>
      </c>
      <c r="I50" s="363"/>
      <c r="J50" s="331"/>
      <c r="K50" s="342"/>
      <c r="L50" s="340"/>
      <c r="M50" s="331"/>
      <c r="N50" s="343">
        <f t="shared" si="1"/>
        <v>0</v>
      </c>
      <c r="O50" s="343">
        <f>N50*I50/100</f>
        <v>0</v>
      </c>
      <c r="P50" s="331"/>
      <c r="Q50" s="343">
        <v>0</v>
      </c>
      <c r="R50" s="343">
        <f>IF(ISERROR(N50-O50-Q49-Q50),0,N50-O50-Q49-Q50)</f>
        <v>0</v>
      </c>
      <c r="S50" s="343">
        <f>R50+Q50</f>
        <v>0</v>
      </c>
      <c r="T50" s="331"/>
      <c r="U50" s="343">
        <f>IF(ISERROR(U43+U45+U47)," ",U43+U45+U47)</f>
        <v>0</v>
      </c>
      <c r="V50" s="343">
        <f>IF(ISERROR(H50-O50-Q49)," ",H50-O50-Q49)</f>
        <v>0</v>
      </c>
      <c r="W50" s="364"/>
      <c r="X50" s="345"/>
      <c r="Y50" s="328"/>
    </row>
    <row r="51" spans="1:81" ht="12" customHeight="1">
      <c r="A51" s="339"/>
      <c r="B51" s="330"/>
      <c r="C51" s="331"/>
      <c r="D51" s="357" t="s">
        <v>1</v>
      </c>
      <c r="E51" s="328"/>
      <c r="F51" s="328"/>
      <c r="G51" s="341"/>
      <c r="H51" s="358"/>
      <c r="I51" s="328"/>
      <c r="J51" s="328"/>
      <c r="K51" s="365"/>
      <c r="L51" s="331"/>
      <c r="M51" s="328"/>
      <c r="N51" s="343">
        <f t="shared" si="1"/>
        <v>0</v>
      </c>
      <c r="O51" s="366" t="str">
        <f>IF(OR(K52*I52/100-L52=0,ISERROR(K52*I52/100-L52=0))," ",K52*I52/100-L52)</f>
        <v xml:space="preserve"> </v>
      </c>
      <c r="P51" s="331"/>
      <c r="Q51" s="367">
        <f>IF(ISERROR(N52*I52/100-O52=0)," ",N52*I52/100-O52)</f>
        <v>0</v>
      </c>
      <c r="R51" s="344"/>
      <c r="S51" s="366" t="str">
        <f>IF(Q51=0," ",Q51)</f>
        <v xml:space="preserve"> </v>
      </c>
      <c r="T51" s="328"/>
      <c r="U51" s="344"/>
      <c r="V51" s="366" t="str">
        <f>S51</f>
        <v xml:space="preserve"> </v>
      </c>
      <c r="W51" s="331"/>
      <c r="X51" s="345"/>
      <c r="Y51" s="368"/>
    </row>
    <row r="52" spans="1:81" ht="12" customHeight="1">
      <c r="A52" s="369"/>
      <c r="B52" s="333"/>
      <c r="C52" s="334"/>
      <c r="D52" s="370"/>
      <c r="E52" s="335"/>
      <c r="F52" s="335"/>
      <c r="G52" s="371"/>
      <c r="H52" s="371"/>
      <c r="I52" s="372"/>
      <c r="J52" s="335"/>
      <c r="K52" s="373">
        <f>K44+K46+K48</f>
        <v>0</v>
      </c>
      <c r="L52" s="374">
        <f>K52*I52/100</f>
        <v>0</v>
      </c>
      <c r="M52" s="335"/>
      <c r="N52" s="371"/>
      <c r="O52" s="371"/>
      <c r="P52" s="375"/>
      <c r="Q52" s="371"/>
      <c r="R52" s="376"/>
      <c r="S52" s="371"/>
      <c r="T52" s="335"/>
      <c r="U52" s="374">
        <f>U48+U46+U44</f>
        <v>0</v>
      </c>
      <c r="V52" s="377">
        <f>IF(ISERROR(H52-O52-Q51)," ",H52-O52-Q51)</f>
        <v>0</v>
      </c>
      <c r="W52" s="334"/>
      <c r="X52" s="378"/>
      <c r="Y52" s="335"/>
      <c r="Z52" s="379">
        <f>G43</f>
        <v>0</v>
      </c>
      <c r="AA52" s="380">
        <f>G44</f>
        <v>0</v>
      </c>
      <c r="AB52" s="379">
        <f>G45</f>
        <v>0</v>
      </c>
      <c r="AC52" s="380">
        <f>G46</f>
        <v>0</v>
      </c>
      <c r="AD52" s="379">
        <f>G47</f>
        <v>0</v>
      </c>
      <c r="AE52" s="380">
        <f>G48</f>
        <v>0</v>
      </c>
      <c r="AF52" s="379">
        <f>G50</f>
        <v>0</v>
      </c>
      <c r="AG52" s="380">
        <f>G52</f>
        <v>0</v>
      </c>
      <c r="AH52" s="379">
        <f>H50</f>
        <v>0</v>
      </c>
      <c r="AI52" s="380">
        <f>H52</f>
        <v>0</v>
      </c>
      <c r="AJ52" s="379">
        <f>K43</f>
        <v>0</v>
      </c>
      <c r="AK52" s="380">
        <f>K44</f>
        <v>0</v>
      </c>
      <c r="AL52" s="379">
        <f>L47</f>
        <v>0</v>
      </c>
      <c r="AM52" s="380">
        <f>K46</f>
        <v>0</v>
      </c>
      <c r="AN52" s="379">
        <f>K47</f>
        <v>0</v>
      </c>
      <c r="AO52" s="380">
        <f>K48</f>
        <v>0</v>
      </c>
      <c r="AP52" s="379">
        <f>K50</f>
        <v>0</v>
      </c>
      <c r="AQ52" s="380">
        <f>K52</f>
        <v>0</v>
      </c>
      <c r="AR52" s="379">
        <f>L50</f>
        <v>0</v>
      </c>
      <c r="AS52" s="380">
        <f>L52</f>
        <v>0</v>
      </c>
      <c r="AT52" s="379">
        <f>N43</f>
        <v>0</v>
      </c>
      <c r="AU52" s="380">
        <f>N44</f>
        <v>0</v>
      </c>
      <c r="AV52" s="379">
        <f>N45</f>
        <v>0</v>
      </c>
      <c r="AW52" s="380">
        <f>N46</f>
        <v>0</v>
      </c>
      <c r="AX52" s="379">
        <f>N47</f>
        <v>0</v>
      </c>
      <c r="AY52" s="380">
        <f>N48</f>
        <v>0</v>
      </c>
      <c r="AZ52" s="379">
        <f>N50</f>
        <v>0</v>
      </c>
      <c r="BA52" s="380">
        <f>N52</f>
        <v>0</v>
      </c>
      <c r="BB52" s="379">
        <f>O49</f>
        <v>0</v>
      </c>
      <c r="BC52" s="380">
        <f>O50</f>
        <v>0</v>
      </c>
      <c r="BD52" s="381" t="str">
        <f>O51</f>
        <v xml:space="preserve"> </v>
      </c>
      <c r="BE52" s="380">
        <f>O52</f>
        <v>0</v>
      </c>
      <c r="BF52" s="382">
        <f>Q49</f>
        <v>0</v>
      </c>
      <c r="BG52" s="379">
        <f>Q50</f>
        <v>0</v>
      </c>
      <c r="BH52" s="382">
        <f>Q51</f>
        <v>0</v>
      </c>
      <c r="BI52" s="380">
        <f>Q52</f>
        <v>0</v>
      </c>
      <c r="BJ52" s="382">
        <f>R49</f>
        <v>0</v>
      </c>
      <c r="BK52" s="379">
        <f>R50</f>
        <v>0</v>
      </c>
      <c r="BL52" s="382">
        <f>R51</f>
        <v>0</v>
      </c>
      <c r="BM52" s="380">
        <f>R52</f>
        <v>0</v>
      </c>
      <c r="BN52" s="382">
        <f>S49</f>
        <v>0</v>
      </c>
      <c r="BO52" s="379">
        <f>S50</f>
        <v>0</v>
      </c>
      <c r="BP52" s="382" t="str">
        <f>S51</f>
        <v xml:space="preserve"> </v>
      </c>
      <c r="BQ52" s="380">
        <f>S52</f>
        <v>0</v>
      </c>
      <c r="BR52" s="379">
        <f>U43</f>
        <v>0</v>
      </c>
      <c r="BS52" s="380">
        <f>U44</f>
        <v>0</v>
      </c>
      <c r="BT52" s="379">
        <f>U45</f>
        <v>0</v>
      </c>
      <c r="BU52" s="380">
        <f>U46</f>
        <v>0</v>
      </c>
      <c r="BV52" s="379">
        <f>U47</f>
        <v>0</v>
      </c>
      <c r="BW52" s="380">
        <f>U48</f>
        <v>0</v>
      </c>
      <c r="BX52" s="379">
        <f>U50</f>
        <v>0</v>
      </c>
      <c r="BY52" s="380">
        <f>U52</f>
        <v>0</v>
      </c>
      <c r="BZ52" s="379">
        <f>V49</f>
        <v>0</v>
      </c>
      <c r="CA52" s="380">
        <f>V50</f>
        <v>0</v>
      </c>
      <c r="CB52" s="379" t="str">
        <f>V51</f>
        <v xml:space="preserve"> </v>
      </c>
      <c r="CC52" s="380">
        <f>V52</f>
        <v>0</v>
      </c>
    </row>
    <row r="53" spans="1:81" ht="12" hidden="1" customHeight="1">
      <c r="A53" s="339"/>
      <c r="B53" s="331"/>
      <c r="C53" s="331"/>
      <c r="D53" s="61"/>
      <c r="E53" s="331"/>
      <c r="F53" s="331"/>
      <c r="G53" s="340"/>
      <c r="H53" s="341"/>
      <c r="I53" s="331"/>
      <c r="J53" s="331"/>
      <c r="K53" s="342"/>
      <c r="L53" s="331"/>
      <c r="M53" s="331"/>
      <c r="N53" s="343">
        <f t="shared" si="1"/>
        <v>0</v>
      </c>
      <c r="O53" s="344"/>
      <c r="P53" s="344"/>
      <c r="Q53" s="344"/>
      <c r="R53" s="344"/>
      <c r="S53" s="344"/>
      <c r="T53" s="331"/>
      <c r="U53" s="343">
        <f>IF(ISERROR(G53-K53-N53)," ",G53-K53-N53)</f>
        <v>0</v>
      </c>
      <c r="V53" s="344"/>
      <c r="W53" s="331"/>
      <c r="X53" s="345"/>
      <c r="Y53" s="328"/>
    </row>
    <row r="54" spans="1:81" ht="12" hidden="1" customHeight="1">
      <c r="A54" s="339"/>
      <c r="B54" s="331"/>
      <c r="C54" s="331"/>
      <c r="D54" s="346" t="s">
        <v>47</v>
      </c>
      <c r="E54" s="331"/>
      <c r="F54" s="331"/>
      <c r="G54" s="347"/>
      <c r="H54" s="348"/>
      <c r="I54" s="331"/>
      <c r="J54" s="331"/>
      <c r="K54" s="349">
        <v>0</v>
      </c>
      <c r="L54" s="350"/>
      <c r="M54" s="331"/>
      <c r="N54" s="347">
        <f t="shared" si="1"/>
        <v>0</v>
      </c>
      <c r="O54" s="350"/>
      <c r="P54" s="331"/>
      <c r="Q54" s="350"/>
      <c r="R54" s="350"/>
      <c r="S54" s="350"/>
      <c r="T54" s="331"/>
      <c r="U54" s="351">
        <f>G54-K54-N54</f>
        <v>0</v>
      </c>
      <c r="V54" s="350"/>
      <c r="W54" s="330"/>
      <c r="X54" s="352"/>
      <c r="Y54" s="328"/>
    </row>
    <row r="55" spans="1:81" ht="12" hidden="1" customHeight="1">
      <c r="A55" s="353"/>
      <c r="B55" s="331"/>
      <c r="C55" s="331"/>
      <c r="D55" s="61"/>
      <c r="E55" s="331"/>
      <c r="F55" s="354"/>
      <c r="G55" s="340"/>
      <c r="H55" s="341"/>
      <c r="I55" s="331"/>
      <c r="J55" s="354"/>
      <c r="K55" s="331"/>
      <c r="L55" s="331"/>
      <c r="M55" s="354" t="str">
        <f>IF($F55=0," ",$F55)</f>
        <v xml:space="preserve"> </v>
      </c>
      <c r="N55" s="343">
        <f t="shared" si="1"/>
        <v>0</v>
      </c>
      <c r="O55" s="331"/>
      <c r="P55" s="354"/>
      <c r="Q55" s="331"/>
      <c r="R55" s="331"/>
      <c r="S55" s="331"/>
      <c r="T55" s="354" t="str">
        <f>IF($F55=0," ",$F55)</f>
        <v xml:space="preserve"> </v>
      </c>
      <c r="U55" s="343">
        <f>IF(ISERROR(G55-L57-N55)," ",G55-L57-N55)</f>
        <v>0</v>
      </c>
      <c r="V55" s="331"/>
      <c r="W55" s="331"/>
      <c r="X55" s="345"/>
      <c r="Y55" s="328"/>
    </row>
    <row r="56" spans="1:81" ht="12" hidden="1" customHeight="1">
      <c r="A56" s="355"/>
      <c r="B56" s="330"/>
      <c r="C56" s="331"/>
      <c r="D56" s="346" t="s">
        <v>48</v>
      </c>
      <c r="E56" s="331"/>
      <c r="F56" s="354"/>
      <c r="G56" s="347"/>
      <c r="H56" s="348"/>
      <c r="I56" s="331"/>
      <c r="J56" s="354"/>
      <c r="K56" s="349">
        <v>0</v>
      </c>
      <c r="L56" s="350"/>
      <c r="M56" s="354" t="str">
        <f>IF($F56=0," ",$F56)</f>
        <v xml:space="preserve"> </v>
      </c>
      <c r="N56" s="347">
        <f t="shared" si="1"/>
        <v>0</v>
      </c>
      <c r="O56" s="350"/>
      <c r="P56" s="331"/>
      <c r="Q56" s="350"/>
      <c r="R56" s="350"/>
      <c r="S56" s="350"/>
      <c r="T56" s="354" t="str">
        <f>IF($F56=0," ",$F56)</f>
        <v xml:space="preserve"> </v>
      </c>
      <c r="U56" s="351">
        <f>G56-K56-N56</f>
        <v>0</v>
      </c>
      <c r="V56" s="350"/>
      <c r="W56" s="330"/>
      <c r="X56" s="345"/>
      <c r="Y56" s="328"/>
    </row>
    <row r="57" spans="1:81" ht="12" hidden="1" customHeight="1">
      <c r="A57" s="355" t="s">
        <v>49</v>
      </c>
      <c r="B57" s="331"/>
      <c r="C57" s="331"/>
      <c r="D57" s="61"/>
      <c r="E57" s="331"/>
      <c r="F57" s="330"/>
      <c r="G57" s="340"/>
      <c r="H57" s="341"/>
      <c r="I57" s="331"/>
      <c r="J57" s="330" t="str">
        <f>IF($F57=0," ",$F57)</f>
        <v xml:space="preserve"> </v>
      </c>
      <c r="K57" s="342"/>
      <c r="L57" s="342"/>
      <c r="M57" s="330" t="str">
        <f>IF($F57=0," ",$F57)</f>
        <v xml:space="preserve"> </v>
      </c>
      <c r="N57" s="343">
        <f t="shared" si="1"/>
        <v>0</v>
      </c>
      <c r="O57" s="331"/>
      <c r="P57" s="331"/>
      <c r="Q57" s="331"/>
      <c r="R57" s="331"/>
      <c r="S57" s="331"/>
      <c r="T57" s="330" t="str">
        <f>IF($F57=0," ",$F57)</f>
        <v xml:space="preserve"> </v>
      </c>
      <c r="U57" s="343">
        <f>IF(ISERROR(G57-K57-N57)," ",G57-K57-N57)</f>
        <v>0</v>
      </c>
      <c r="V57" s="331"/>
      <c r="W57" s="331"/>
      <c r="X57" s="345"/>
      <c r="Y57" s="328"/>
    </row>
    <row r="58" spans="1:81" ht="12" hidden="1" customHeight="1">
      <c r="A58" s="339"/>
      <c r="B58" s="330"/>
      <c r="C58" s="331"/>
      <c r="D58" s="346" t="s">
        <v>50</v>
      </c>
      <c r="E58" s="331"/>
      <c r="F58" s="356"/>
      <c r="G58" s="347"/>
      <c r="H58" s="348"/>
      <c r="I58" s="331"/>
      <c r="J58" s="356"/>
      <c r="K58" s="349">
        <v>0</v>
      </c>
      <c r="L58" s="350"/>
      <c r="M58" s="356" t="str">
        <f>IF($F58=0," ",$F58)</f>
        <v xml:space="preserve"> </v>
      </c>
      <c r="N58" s="347">
        <f t="shared" si="1"/>
        <v>0</v>
      </c>
      <c r="O58" s="350"/>
      <c r="P58" s="331"/>
      <c r="Q58" s="350"/>
      <c r="R58" s="350"/>
      <c r="S58" s="350"/>
      <c r="T58" s="356" t="str">
        <f>IF($F58=0," ",$F58)</f>
        <v xml:space="preserve"> </v>
      </c>
      <c r="U58" s="351">
        <f>G58-K58-N58</f>
        <v>0</v>
      </c>
      <c r="V58" s="350"/>
      <c r="W58" s="330"/>
      <c r="X58" s="345"/>
      <c r="Y58" s="329"/>
    </row>
    <row r="59" spans="1:81" ht="12" hidden="1" customHeight="1">
      <c r="A59" s="339"/>
      <c r="B59" s="331"/>
      <c r="C59" s="331"/>
      <c r="D59" s="357"/>
      <c r="E59" s="331"/>
      <c r="F59" s="331"/>
      <c r="G59" s="341"/>
      <c r="H59" s="358"/>
      <c r="I59" s="331"/>
      <c r="J59" s="331"/>
      <c r="K59" s="328"/>
      <c r="L59" s="328"/>
      <c r="M59" s="331"/>
      <c r="N59" s="359">
        <f t="shared" si="1"/>
        <v>0</v>
      </c>
      <c r="O59" s="360"/>
      <c r="P59" s="331"/>
      <c r="Q59" s="361">
        <f>IF(ISERROR(N60*I60/100-O60=0)," ",N60*I60/100-O60)</f>
        <v>0</v>
      </c>
      <c r="R59" s="328"/>
      <c r="S59" s="361">
        <f>Q59</f>
        <v>0</v>
      </c>
      <c r="T59" s="331"/>
      <c r="U59" s="328"/>
      <c r="V59" s="362">
        <f>S59</f>
        <v>0</v>
      </c>
      <c r="W59" s="330"/>
      <c r="X59" s="352"/>
      <c r="Y59" s="328"/>
    </row>
    <row r="60" spans="1:81" ht="12" hidden="1" customHeight="1">
      <c r="A60" s="339"/>
      <c r="B60" s="331"/>
      <c r="C60" s="331"/>
      <c r="D60" s="357"/>
      <c r="E60" s="331"/>
      <c r="F60" s="331"/>
      <c r="G60" s="343">
        <f>SUM(G53,G55,G57)</f>
        <v>0</v>
      </c>
      <c r="H60" s="343">
        <f>IF(ISERROR(G60*I60/100)," ",G60*I60/100)</f>
        <v>0</v>
      </c>
      <c r="I60" s="363"/>
      <c r="J60" s="331"/>
      <c r="K60" s="342"/>
      <c r="L60" s="340"/>
      <c r="M60" s="331"/>
      <c r="N60" s="343">
        <f t="shared" si="1"/>
        <v>0</v>
      </c>
      <c r="O60" s="343">
        <f>N60*I60/100</f>
        <v>0</v>
      </c>
      <c r="P60" s="331"/>
      <c r="Q60" s="343">
        <v>0</v>
      </c>
      <c r="R60" s="343">
        <f>IF(ISERROR(N60-O60-Q59-Q60),0,N60-O60-Q59-Q60)</f>
        <v>0</v>
      </c>
      <c r="S60" s="343">
        <f>R60+Q60</f>
        <v>0</v>
      </c>
      <c r="T60" s="331"/>
      <c r="U60" s="343">
        <f>IF(ISERROR(U53+U55+U57)," ",U53+U55+U57)</f>
        <v>0</v>
      </c>
      <c r="V60" s="343">
        <f>IF(ISERROR(H60-O60-Q59)," ",H60-O60-Q59)</f>
        <v>0</v>
      </c>
      <c r="W60" s="364"/>
      <c r="X60" s="345"/>
      <c r="Y60" s="328"/>
    </row>
    <row r="61" spans="1:81" ht="12" hidden="1" customHeight="1">
      <c r="A61" s="339"/>
      <c r="B61" s="331"/>
      <c r="C61" s="331"/>
      <c r="D61" s="357" t="s">
        <v>1</v>
      </c>
      <c r="E61" s="328"/>
      <c r="F61" s="328"/>
      <c r="G61" s="341"/>
      <c r="H61" s="358"/>
      <c r="I61" s="328"/>
      <c r="J61" s="328"/>
      <c r="K61" s="365"/>
      <c r="L61" s="331"/>
      <c r="M61" s="328"/>
      <c r="N61" s="343">
        <f t="shared" si="1"/>
        <v>0</v>
      </c>
      <c r="O61" s="366" t="str">
        <f>IF(OR(K62*I62/100-L62=0,ISERROR(K62*I62/100-L62=0))," ",K62*I62/100-L62)</f>
        <v xml:space="preserve"> </v>
      </c>
      <c r="P61" s="331"/>
      <c r="Q61" s="367">
        <f>IF(ISERROR(N62*I62/100-O62=0)," ",N62*I62/100-O62)</f>
        <v>0</v>
      </c>
      <c r="R61" s="344"/>
      <c r="S61" s="366" t="str">
        <f>IF(Q61=0," ",Q61)</f>
        <v xml:space="preserve"> </v>
      </c>
      <c r="T61" s="328"/>
      <c r="U61" s="344"/>
      <c r="V61" s="366" t="str">
        <f>S61</f>
        <v xml:space="preserve"> </v>
      </c>
      <c r="W61" s="331"/>
      <c r="X61" s="345"/>
      <c r="Y61" s="368"/>
    </row>
    <row r="62" spans="1:81" ht="12" hidden="1" customHeight="1">
      <c r="A62" s="369"/>
      <c r="B62" s="334"/>
      <c r="C62" s="334"/>
      <c r="D62" s="370"/>
      <c r="E62" s="335"/>
      <c r="F62" s="335"/>
      <c r="G62" s="371"/>
      <c r="H62" s="371"/>
      <c r="I62" s="372"/>
      <c r="J62" s="335"/>
      <c r="K62" s="373">
        <f>K54+K56+K58</f>
        <v>0</v>
      </c>
      <c r="L62" s="374">
        <f>K62*I62/100</f>
        <v>0</v>
      </c>
      <c r="M62" s="335"/>
      <c r="N62" s="371">
        <f t="shared" si="1"/>
        <v>0</v>
      </c>
      <c r="O62" s="371">
        <f>N62*I62/100</f>
        <v>0</v>
      </c>
      <c r="P62" s="375"/>
      <c r="Q62" s="371">
        <v>0</v>
      </c>
      <c r="R62" s="376">
        <f>IF(ISERROR(N62-O62-Q61-Q62),0,N62-O62-Q61-Q62)</f>
        <v>0</v>
      </c>
      <c r="S62" s="371">
        <f>R62+Q62</f>
        <v>0</v>
      </c>
      <c r="T62" s="335"/>
      <c r="U62" s="374">
        <f>U58+U56+U54</f>
        <v>0</v>
      </c>
      <c r="V62" s="377">
        <f>IF(ISERROR(H62-O62-Q61)," ",H62-O62-Q61)</f>
        <v>0</v>
      </c>
      <c r="W62" s="334"/>
      <c r="X62" s="378"/>
      <c r="Y62" s="335"/>
      <c r="Z62" s="379">
        <f>G53</f>
        <v>0</v>
      </c>
      <c r="AA62" s="380">
        <f>G54</f>
        <v>0</v>
      </c>
      <c r="AB62" s="379">
        <f>G55</f>
        <v>0</v>
      </c>
      <c r="AC62" s="380">
        <f>G56</f>
        <v>0</v>
      </c>
      <c r="AD62" s="379">
        <f>G57</f>
        <v>0</v>
      </c>
      <c r="AE62" s="380">
        <f>G58</f>
        <v>0</v>
      </c>
      <c r="AF62" s="379">
        <f>G60</f>
        <v>0</v>
      </c>
      <c r="AG62" s="380">
        <f>G62</f>
        <v>0</v>
      </c>
      <c r="AH62" s="379">
        <f>H60</f>
        <v>0</v>
      </c>
      <c r="AI62" s="380">
        <f>H62</f>
        <v>0</v>
      </c>
      <c r="AJ62" s="379">
        <f>K53</f>
        <v>0</v>
      </c>
      <c r="AK62" s="380">
        <f>K54</f>
        <v>0</v>
      </c>
      <c r="AL62" s="379">
        <f>L57</f>
        <v>0</v>
      </c>
      <c r="AM62" s="380">
        <f>K56</f>
        <v>0</v>
      </c>
      <c r="AN62" s="379">
        <f>K57</f>
        <v>0</v>
      </c>
      <c r="AO62" s="380">
        <f>K58</f>
        <v>0</v>
      </c>
      <c r="AP62" s="379">
        <f>K60</f>
        <v>0</v>
      </c>
      <c r="AQ62" s="380">
        <f>K62</f>
        <v>0</v>
      </c>
      <c r="AR62" s="379">
        <f>L60</f>
        <v>0</v>
      </c>
      <c r="AS62" s="380">
        <f>L62</f>
        <v>0</v>
      </c>
      <c r="AT62" s="379">
        <f>N53</f>
        <v>0</v>
      </c>
      <c r="AU62" s="380">
        <f>N54</f>
        <v>0</v>
      </c>
      <c r="AV62" s="379">
        <f>N55</f>
        <v>0</v>
      </c>
      <c r="AW62" s="380">
        <f>N56</f>
        <v>0</v>
      </c>
      <c r="AX62" s="379">
        <f>N57</f>
        <v>0</v>
      </c>
      <c r="AY62" s="380">
        <f>N58</f>
        <v>0</v>
      </c>
      <c r="AZ62" s="379">
        <f>N60</f>
        <v>0</v>
      </c>
      <c r="BA62" s="380">
        <f>N62</f>
        <v>0</v>
      </c>
      <c r="BB62" s="379">
        <f>O59</f>
        <v>0</v>
      </c>
      <c r="BC62" s="380">
        <f>O60</f>
        <v>0</v>
      </c>
      <c r="BD62" s="381" t="str">
        <f>O61</f>
        <v xml:space="preserve"> </v>
      </c>
      <c r="BE62" s="380">
        <f>O62</f>
        <v>0</v>
      </c>
      <c r="BF62" s="382">
        <f>Q59</f>
        <v>0</v>
      </c>
      <c r="BG62" s="379">
        <f>Q60</f>
        <v>0</v>
      </c>
      <c r="BH62" s="382">
        <f>Q61</f>
        <v>0</v>
      </c>
      <c r="BI62" s="380">
        <f>Q62</f>
        <v>0</v>
      </c>
      <c r="BJ62" s="382">
        <f>R59</f>
        <v>0</v>
      </c>
      <c r="BK62" s="379">
        <f>R60</f>
        <v>0</v>
      </c>
      <c r="BL62" s="382">
        <f>R61</f>
        <v>0</v>
      </c>
      <c r="BM62" s="380">
        <f>R62</f>
        <v>0</v>
      </c>
      <c r="BN62" s="382">
        <f>S59</f>
        <v>0</v>
      </c>
      <c r="BO62" s="379">
        <f>S60</f>
        <v>0</v>
      </c>
      <c r="BP62" s="382" t="str">
        <f>S61</f>
        <v xml:space="preserve"> </v>
      </c>
      <c r="BQ62" s="380">
        <f>S62</f>
        <v>0</v>
      </c>
      <c r="BR62" s="379">
        <f>U53</f>
        <v>0</v>
      </c>
      <c r="BS62" s="380">
        <f>U54</f>
        <v>0</v>
      </c>
      <c r="BT62" s="379">
        <f>U55</f>
        <v>0</v>
      </c>
      <c r="BU62" s="380">
        <f>U56</f>
        <v>0</v>
      </c>
      <c r="BV62" s="379">
        <f>U57</f>
        <v>0</v>
      </c>
      <c r="BW62" s="380">
        <f>U58</f>
        <v>0</v>
      </c>
      <c r="BX62" s="379">
        <f>U60</f>
        <v>0</v>
      </c>
      <c r="BY62" s="380">
        <f>U62</f>
        <v>0</v>
      </c>
      <c r="BZ62" s="379">
        <f>V59</f>
        <v>0</v>
      </c>
      <c r="CA62" s="380">
        <f>V60</f>
        <v>0</v>
      </c>
      <c r="CB62" s="379" t="str">
        <f>V61</f>
        <v xml:space="preserve"> </v>
      </c>
      <c r="CC62" s="380">
        <f>V62</f>
        <v>0</v>
      </c>
    </row>
    <row r="63" spans="1:81" ht="12" hidden="1" customHeight="1">
      <c r="A63" s="339"/>
      <c r="B63" s="331"/>
      <c r="C63" s="331"/>
      <c r="D63" s="61"/>
      <c r="E63" s="331"/>
      <c r="F63" s="331"/>
      <c r="G63" s="340"/>
      <c r="H63" s="341"/>
      <c r="I63" s="331"/>
      <c r="J63" s="331"/>
      <c r="K63" s="342"/>
      <c r="L63" s="331"/>
      <c r="M63" s="331"/>
      <c r="N63" s="343">
        <f t="shared" si="1"/>
        <v>0</v>
      </c>
      <c r="O63" s="344"/>
      <c r="P63" s="344"/>
      <c r="Q63" s="344"/>
      <c r="R63" s="344"/>
      <c r="S63" s="344"/>
      <c r="T63" s="331"/>
      <c r="U63" s="343">
        <f>IF(ISERROR(G63-K63-N63)," ",G63-K63-N63)</f>
        <v>0</v>
      </c>
      <c r="V63" s="344"/>
      <c r="W63" s="331"/>
      <c r="X63" s="345"/>
      <c r="Y63" s="328"/>
    </row>
    <row r="64" spans="1:81" ht="12" hidden="1" customHeight="1">
      <c r="A64" s="339"/>
      <c r="B64" s="331"/>
      <c r="C64" s="331"/>
      <c r="D64" s="346" t="s">
        <v>47</v>
      </c>
      <c r="E64" s="331"/>
      <c r="F64" s="331"/>
      <c r="G64" s="347"/>
      <c r="H64" s="348"/>
      <c r="I64" s="331"/>
      <c r="J64" s="331"/>
      <c r="K64" s="349">
        <v>0</v>
      </c>
      <c r="L64" s="350"/>
      <c r="M64" s="331"/>
      <c r="N64" s="347">
        <f t="shared" si="1"/>
        <v>0</v>
      </c>
      <c r="O64" s="350"/>
      <c r="P64" s="331"/>
      <c r="Q64" s="350"/>
      <c r="R64" s="350"/>
      <c r="S64" s="350"/>
      <c r="T64" s="331"/>
      <c r="U64" s="351">
        <f>G64-K64-N64</f>
        <v>0</v>
      </c>
      <c r="V64" s="350"/>
      <c r="W64" s="330"/>
      <c r="X64" s="352"/>
      <c r="Y64" s="328"/>
    </row>
    <row r="65" spans="1:81" ht="12" hidden="1" customHeight="1">
      <c r="A65" s="353"/>
      <c r="B65" s="331"/>
      <c r="C65" s="331"/>
      <c r="D65" s="61"/>
      <c r="E65" s="331"/>
      <c r="F65" s="354"/>
      <c r="G65" s="340"/>
      <c r="H65" s="341"/>
      <c r="I65" s="331"/>
      <c r="J65" s="354"/>
      <c r="K65" s="331"/>
      <c r="L65" s="331"/>
      <c r="M65" s="354" t="str">
        <f>IF($F65=0," ",$F65)</f>
        <v xml:space="preserve"> </v>
      </c>
      <c r="N65" s="343">
        <f t="shared" si="1"/>
        <v>0</v>
      </c>
      <c r="O65" s="331"/>
      <c r="P65" s="354"/>
      <c r="Q65" s="331"/>
      <c r="R65" s="331"/>
      <c r="S65" s="331"/>
      <c r="T65" s="354" t="str">
        <f>IF($F65=0," ",$F65)</f>
        <v xml:space="preserve"> </v>
      </c>
      <c r="U65" s="343">
        <f>IF(ISERROR(G65-L67-N65)," ",G65-L67-N65)</f>
        <v>0</v>
      </c>
      <c r="V65" s="331"/>
      <c r="W65" s="331"/>
      <c r="X65" s="345"/>
      <c r="Y65" s="328"/>
    </row>
    <row r="66" spans="1:81" ht="12" hidden="1" customHeight="1">
      <c r="A66" s="355"/>
      <c r="B66" s="330"/>
      <c r="C66" s="331"/>
      <c r="D66" s="346" t="s">
        <v>48</v>
      </c>
      <c r="E66" s="331"/>
      <c r="F66" s="354"/>
      <c r="G66" s="347">
        <v>0</v>
      </c>
      <c r="H66" s="348"/>
      <c r="I66" s="331"/>
      <c r="J66" s="354"/>
      <c r="K66" s="349">
        <v>0</v>
      </c>
      <c r="L66" s="350"/>
      <c r="M66" s="354" t="str">
        <f>IF($F66=0," ",$F66)</f>
        <v xml:space="preserve"> </v>
      </c>
      <c r="N66" s="347">
        <f t="shared" si="1"/>
        <v>0</v>
      </c>
      <c r="O66" s="350"/>
      <c r="P66" s="331"/>
      <c r="Q66" s="350"/>
      <c r="R66" s="350"/>
      <c r="S66" s="350"/>
      <c r="T66" s="354" t="str">
        <f>IF($F66=0," ",$F66)</f>
        <v xml:space="preserve"> </v>
      </c>
      <c r="U66" s="351">
        <f>G66-K66-N66</f>
        <v>0</v>
      </c>
      <c r="V66" s="350"/>
      <c r="W66" s="330"/>
      <c r="X66" s="345"/>
      <c r="Y66" s="328"/>
    </row>
    <row r="67" spans="1:81" ht="12" hidden="1" customHeight="1">
      <c r="A67" s="355" t="s">
        <v>49</v>
      </c>
      <c r="B67" s="331"/>
      <c r="C67" s="331"/>
      <c r="D67" s="61"/>
      <c r="E67" s="331"/>
      <c r="F67" s="330"/>
      <c r="G67" s="340"/>
      <c r="H67" s="341"/>
      <c r="I67" s="331"/>
      <c r="J67" s="330" t="str">
        <f>IF($F67=0," ",$F67)</f>
        <v xml:space="preserve"> </v>
      </c>
      <c r="K67" s="342"/>
      <c r="L67" s="342"/>
      <c r="M67" s="330" t="str">
        <f>IF($F67=0," ",$F67)</f>
        <v xml:space="preserve"> </v>
      </c>
      <c r="N67" s="343">
        <f t="shared" si="1"/>
        <v>0</v>
      </c>
      <c r="O67" s="331"/>
      <c r="P67" s="331"/>
      <c r="Q67" s="331"/>
      <c r="R67" s="331"/>
      <c r="S67" s="331"/>
      <c r="T67" s="330" t="str">
        <f>IF($F67=0," ",$F67)</f>
        <v xml:space="preserve"> </v>
      </c>
      <c r="U67" s="343">
        <f>IF(ISERROR(G67-K67-N67)," ",G67-K67-N67)</f>
        <v>0</v>
      </c>
      <c r="V67" s="331"/>
      <c r="W67" s="331"/>
      <c r="X67" s="345"/>
      <c r="Y67" s="328"/>
    </row>
    <row r="68" spans="1:81" ht="12" hidden="1" customHeight="1">
      <c r="A68" s="339"/>
      <c r="B68" s="330"/>
      <c r="C68" s="331"/>
      <c r="D68" s="346" t="s">
        <v>50</v>
      </c>
      <c r="E68" s="331"/>
      <c r="F68" s="356"/>
      <c r="G68" s="347">
        <v>0</v>
      </c>
      <c r="H68" s="348"/>
      <c r="I68" s="331"/>
      <c r="J68" s="356"/>
      <c r="K68" s="349">
        <v>0</v>
      </c>
      <c r="L68" s="350"/>
      <c r="M68" s="356" t="str">
        <f>IF($F68=0," ",$F68)</f>
        <v xml:space="preserve"> </v>
      </c>
      <c r="N68" s="347">
        <f t="shared" si="1"/>
        <v>0</v>
      </c>
      <c r="O68" s="350"/>
      <c r="P68" s="331"/>
      <c r="Q68" s="350"/>
      <c r="R68" s="350"/>
      <c r="S68" s="350"/>
      <c r="T68" s="356" t="str">
        <f>IF($F68=0," ",$F68)</f>
        <v xml:space="preserve"> </v>
      </c>
      <c r="U68" s="351">
        <f>G68-K68-N68</f>
        <v>0</v>
      </c>
      <c r="V68" s="350"/>
      <c r="W68" s="330"/>
      <c r="X68" s="345"/>
      <c r="Y68" s="329"/>
    </row>
    <row r="69" spans="1:81" ht="12" hidden="1" customHeight="1">
      <c r="A69" s="339"/>
      <c r="B69" s="331"/>
      <c r="C69" s="331"/>
      <c r="D69" s="357"/>
      <c r="E69" s="331"/>
      <c r="F69" s="331"/>
      <c r="G69" s="341"/>
      <c r="H69" s="358"/>
      <c r="I69" s="331"/>
      <c r="J69" s="331"/>
      <c r="K69" s="328"/>
      <c r="L69" s="328"/>
      <c r="M69" s="331"/>
      <c r="N69" s="359">
        <f t="shared" si="1"/>
        <v>0</v>
      </c>
      <c r="O69" s="360"/>
      <c r="P69" s="331"/>
      <c r="Q69" s="361">
        <f>IF(ISERROR(N70*I70/100-O70=0)," ",N70*I70/100-O70)</f>
        <v>0</v>
      </c>
      <c r="R69" s="328"/>
      <c r="S69" s="361">
        <f>Q69</f>
        <v>0</v>
      </c>
      <c r="T69" s="331"/>
      <c r="U69" s="328"/>
      <c r="V69" s="362">
        <f>S69</f>
        <v>0</v>
      </c>
      <c r="W69" s="330"/>
      <c r="X69" s="352"/>
      <c r="Y69" s="328"/>
    </row>
    <row r="70" spans="1:81" ht="12" hidden="1" customHeight="1">
      <c r="A70" s="339"/>
      <c r="B70" s="331"/>
      <c r="C70" s="331"/>
      <c r="D70" s="357"/>
      <c r="E70" s="331"/>
      <c r="F70" s="331"/>
      <c r="G70" s="343">
        <f>SUM(G63,G65,G67)</f>
        <v>0</v>
      </c>
      <c r="H70" s="343">
        <f>IF(ISERROR(G70*I70/100)," ",G70*I70/100)</f>
        <v>0</v>
      </c>
      <c r="I70" s="363"/>
      <c r="J70" s="331"/>
      <c r="K70" s="342"/>
      <c r="L70" s="340"/>
      <c r="M70" s="331"/>
      <c r="N70" s="343">
        <f t="shared" si="1"/>
        <v>0</v>
      </c>
      <c r="O70" s="343">
        <f>N70*I70/100</f>
        <v>0</v>
      </c>
      <c r="P70" s="331"/>
      <c r="Q70" s="343">
        <v>0</v>
      </c>
      <c r="R70" s="343">
        <f>IF(ISERROR(N70-O70-Q69-Q70),0,N70-O70-Q69-Q70)</f>
        <v>0</v>
      </c>
      <c r="S70" s="343">
        <f>R70+Q70</f>
        <v>0</v>
      </c>
      <c r="T70" s="331"/>
      <c r="U70" s="343">
        <f>IF(ISERROR(U63+U65+U67)," ",U63+U65+U67)</f>
        <v>0</v>
      </c>
      <c r="V70" s="343">
        <f>IF(ISERROR(H70-O70-Q69)," ",H70-O70-Q69)</f>
        <v>0</v>
      </c>
      <c r="W70" s="364"/>
      <c r="X70" s="345"/>
      <c r="Y70" s="328"/>
    </row>
    <row r="71" spans="1:81" ht="12" hidden="1" customHeight="1">
      <c r="A71" s="339"/>
      <c r="B71" s="331"/>
      <c r="C71" s="331"/>
      <c r="D71" s="357" t="s">
        <v>1</v>
      </c>
      <c r="E71" s="328"/>
      <c r="F71" s="328"/>
      <c r="G71" s="341"/>
      <c r="H71" s="358"/>
      <c r="I71" s="328"/>
      <c r="J71" s="328"/>
      <c r="K71" s="365"/>
      <c r="L71" s="331"/>
      <c r="M71" s="328"/>
      <c r="N71" s="343">
        <f t="shared" si="1"/>
        <v>0</v>
      </c>
      <c r="O71" s="366" t="str">
        <f>IF(OR(K72*I72/100-L72=0,ISERROR(K72*I72/100-L72=0))," ",K72*I72/100-L72)</f>
        <v xml:space="preserve"> </v>
      </c>
      <c r="P71" s="331"/>
      <c r="Q71" s="367">
        <f>IF(ISERROR(N72*I72/100-O72=0)," ",N72*I72/100-O72)</f>
        <v>0</v>
      </c>
      <c r="R71" s="344"/>
      <c r="S71" s="366" t="str">
        <f>IF(Q71=0," ",Q71)</f>
        <v xml:space="preserve"> </v>
      </c>
      <c r="T71" s="328"/>
      <c r="U71" s="344"/>
      <c r="V71" s="366" t="str">
        <f>S71</f>
        <v xml:space="preserve"> </v>
      </c>
      <c r="W71" s="331"/>
      <c r="X71" s="345"/>
      <c r="Y71" s="368"/>
    </row>
    <row r="72" spans="1:81" ht="12" hidden="1" customHeight="1">
      <c r="A72" s="369"/>
      <c r="B72" s="334"/>
      <c r="C72" s="334"/>
      <c r="D72" s="370"/>
      <c r="E72" s="335"/>
      <c r="F72" s="335"/>
      <c r="G72" s="371">
        <f>SUM(G64,G66,G68)</f>
        <v>0</v>
      </c>
      <c r="H72" s="371">
        <f>G72*I72/100</f>
        <v>0</v>
      </c>
      <c r="I72" s="372"/>
      <c r="J72" s="335"/>
      <c r="K72" s="373">
        <f>K64+K66+K68</f>
        <v>0</v>
      </c>
      <c r="L72" s="374">
        <f>K72*I72/100</f>
        <v>0</v>
      </c>
      <c r="M72" s="335"/>
      <c r="N72" s="371">
        <f t="shared" si="1"/>
        <v>0</v>
      </c>
      <c r="O72" s="371">
        <f>N72*I72/100</f>
        <v>0</v>
      </c>
      <c r="P72" s="375"/>
      <c r="Q72" s="371">
        <v>0</v>
      </c>
      <c r="R72" s="376">
        <f>IF(ISERROR(N72-O72-Q71-Q72),0,N72-O72-Q71-Q72)</f>
        <v>0</v>
      </c>
      <c r="S72" s="371">
        <f>R72+Q72</f>
        <v>0</v>
      </c>
      <c r="T72" s="335"/>
      <c r="U72" s="374">
        <f>U68+U66+U64</f>
        <v>0</v>
      </c>
      <c r="V72" s="377">
        <f>IF(ISERROR(H72-O72-Q71)," ",H72-O72-Q71)</f>
        <v>0</v>
      </c>
      <c r="W72" s="334"/>
      <c r="X72" s="378"/>
      <c r="Y72" s="335"/>
      <c r="Z72" s="379">
        <f>G63</f>
        <v>0</v>
      </c>
      <c r="AA72" s="380">
        <f>G64</f>
        <v>0</v>
      </c>
      <c r="AB72" s="379">
        <f>G65</f>
        <v>0</v>
      </c>
      <c r="AC72" s="380">
        <f>G66</f>
        <v>0</v>
      </c>
      <c r="AD72" s="379">
        <f>G67</f>
        <v>0</v>
      </c>
      <c r="AE72" s="380">
        <f>G68</f>
        <v>0</v>
      </c>
      <c r="AF72" s="379">
        <f>G70</f>
        <v>0</v>
      </c>
      <c r="AG72" s="380">
        <f>G72</f>
        <v>0</v>
      </c>
      <c r="AH72" s="379">
        <f>H70</f>
        <v>0</v>
      </c>
      <c r="AI72" s="380">
        <f>H72</f>
        <v>0</v>
      </c>
      <c r="AJ72" s="379">
        <f>K63</f>
        <v>0</v>
      </c>
      <c r="AK72" s="380">
        <f>K64</f>
        <v>0</v>
      </c>
      <c r="AL72" s="379">
        <f>L67</f>
        <v>0</v>
      </c>
      <c r="AM72" s="380">
        <f>K66</f>
        <v>0</v>
      </c>
      <c r="AN72" s="379">
        <f>K67</f>
        <v>0</v>
      </c>
      <c r="AO72" s="380">
        <f>K68</f>
        <v>0</v>
      </c>
      <c r="AP72" s="379">
        <f>K70</f>
        <v>0</v>
      </c>
      <c r="AQ72" s="380">
        <f>K72</f>
        <v>0</v>
      </c>
      <c r="AR72" s="379">
        <f>L70</f>
        <v>0</v>
      </c>
      <c r="AS72" s="380">
        <f>L72</f>
        <v>0</v>
      </c>
      <c r="AT72" s="379">
        <f>N63</f>
        <v>0</v>
      </c>
      <c r="AU72" s="380">
        <f>N64</f>
        <v>0</v>
      </c>
      <c r="AV72" s="379">
        <f>N65</f>
        <v>0</v>
      </c>
      <c r="AW72" s="380">
        <f>N66</f>
        <v>0</v>
      </c>
      <c r="AX72" s="379">
        <f>N67</f>
        <v>0</v>
      </c>
      <c r="AY72" s="380">
        <f>N68</f>
        <v>0</v>
      </c>
      <c r="AZ72" s="379">
        <f>N70</f>
        <v>0</v>
      </c>
      <c r="BA72" s="380">
        <f>N72</f>
        <v>0</v>
      </c>
      <c r="BB72" s="379">
        <f>O69</f>
        <v>0</v>
      </c>
      <c r="BC72" s="380">
        <f>O70</f>
        <v>0</v>
      </c>
      <c r="BD72" s="381" t="str">
        <f>O71</f>
        <v xml:space="preserve"> </v>
      </c>
      <c r="BE72" s="380">
        <f>O72</f>
        <v>0</v>
      </c>
      <c r="BF72" s="382">
        <f>Q69</f>
        <v>0</v>
      </c>
      <c r="BG72" s="379">
        <f>Q70</f>
        <v>0</v>
      </c>
      <c r="BH72" s="382">
        <f>Q71</f>
        <v>0</v>
      </c>
      <c r="BI72" s="380">
        <f>Q72</f>
        <v>0</v>
      </c>
      <c r="BJ72" s="382">
        <f>R69</f>
        <v>0</v>
      </c>
      <c r="BK72" s="379">
        <f>R70</f>
        <v>0</v>
      </c>
      <c r="BL72" s="382">
        <f>R71</f>
        <v>0</v>
      </c>
      <c r="BM72" s="380">
        <f>R72</f>
        <v>0</v>
      </c>
      <c r="BN72" s="382">
        <f>S69</f>
        <v>0</v>
      </c>
      <c r="BO72" s="379">
        <f>S70</f>
        <v>0</v>
      </c>
      <c r="BP72" s="382" t="str">
        <f>S71</f>
        <v xml:space="preserve"> </v>
      </c>
      <c r="BQ72" s="380">
        <f>S72</f>
        <v>0</v>
      </c>
      <c r="BR72" s="379">
        <f>U63</f>
        <v>0</v>
      </c>
      <c r="BS72" s="380">
        <f>U64</f>
        <v>0</v>
      </c>
      <c r="BT72" s="379">
        <f>U65</f>
        <v>0</v>
      </c>
      <c r="BU72" s="380">
        <f>U66</f>
        <v>0</v>
      </c>
      <c r="BV72" s="379">
        <f>U67</f>
        <v>0</v>
      </c>
      <c r="BW72" s="380">
        <f>U68</f>
        <v>0</v>
      </c>
      <c r="BX72" s="379">
        <f>U70</f>
        <v>0</v>
      </c>
      <c r="BY72" s="380">
        <f>U72</f>
        <v>0</v>
      </c>
      <c r="BZ72" s="379">
        <f>V69</f>
        <v>0</v>
      </c>
      <c r="CA72" s="380">
        <f>V70</f>
        <v>0</v>
      </c>
      <c r="CB72" s="379" t="str">
        <f>V71</f>
        <v xml:space="preserve"> </v>
      </c>
      <c r="CC72" s="380">
        <f>V72</f>
        <v>0</v>
      </c>
    </row>
    <row r="73" spans="1:81" ht="12" hidden="1" customHeight="1">
      <c r="A73" s="339"/>
      <c r="B73" s="331"/>
      <c r="C73" s="331"/>
      <c r="D73" s="61"/>
      <c r="E73" s="331"/>
      <c r="F73" s="331"/>
      <c r="G73" s="340"/>
      <c r="H73" s="341"/>
      <c r="I73" s="331"/>
      <c r="J73" s="331"/>
      <c r="K73" s="342"/>
      <c r="L73" s="331"/>
      <c r="M73" s="331"/>
      <c r="N73" s="343">
        <f t="shared" si="1"/>
        <v>0</v>
      </c>
      <c r="O73" s="344"/>
      <c r="P73" s="344"/>
      <c r="Q73" s="344"/>
      <c r="R73" s="344"/>
      <c r="S73" s="344"/>
      <c r="T73" s="331"/>
      <c r="U73" s="343">
        <f>IF(ISERROR(G73-K73-N73)," ",G73-K73-N73)</f>
        <v>0</v>
      </c>
      <c r="V73" s="344"/>
      <c r="W73" s="331"/>
      <c r="X73" s="345"/>
      <c r="Y73" s="328"/>
    </row>
    <row r="74" spans="1:81" ht="12" hidden="1" customHeight="1">
      <c r="A74" s="339"/>
      <c r="B74" s="331"/>
      <c r="C74" s="331"/>
      <c r="D74" s="346" t="s">
        <v>47</v>
      </c>
      <c r="E74" s="331"/>
      <c r="F74" s="331"/>
      <c r="G74" s="347"/>
      <c r="H74" s="348"/>
      <c r="I74" s="331"/>
      <c r="J74" s="331"/>
      <c r="K74" s="349">
        <v>0</v>
      </c>
      <c r="L74" s="350"/>
      <c r="M74" s="331"/>
      <c r="N74" s="347">
        <f t="shared" si="1"/>
        <v>0</v>
      </c>
      <c r="O74" s="350"/>
      <c r="P74" s="331"/>
      <c r="Q74" s="350"/>
      <c r="R74" s="350"/>
      <c r="S74" s="350"/>
      <c r="T74" s="331"/>
      <c r="U74" s="351">
        <f>G74-K74-N74</f>
        <v>0</v>
      </c>
      <c r="V74" s="350"/>
      <c r="W74" s="330"/>
      <c r="X74" s="352"/>
      <c r="Y74" s="328"/>
    </row>
    <row r="75" spans="1:81" ht="12" hidden="1" customHeight="1">
      <c r="A75" s="353"/>
      <c r="B75" s="331"/>
      <c r="C75" s="331"/>
      <c r="D75" s="61"/>
      <c r="E75" s="331"/>
      <c r="F75" s="354"/>
      <c r="G75" s="340"/>
      <c r="H75" s="341"/>
      <c r="I75" s="331"/>
      <c r="J75" s="354"/>
      <c r="K75" s="331"/>
      <c r="L75" s="331"/>
      <c r="M75" s="354" t="str">
        <f>IF($F75=0," ",$F75)</f>
        <v xml:space="preserve"> </v>
      </c>
      <c r="N75" s="343">
        <f t="shared" si="1"/>
        <v>0</v>
      </c>
      <c r="O75" s="331"/>
      <c r="P75" s="354"/>
      <c r="Q75" s="331"/>
      <c r="R75" s="331"/>
      <c r="S75" s="331"/>
      <c r="T75" s="354" t="str">
        <f>IF($F75=0," ",$F75)</f>
        <v xml:space="preserve"> </v>
      </c>
      <c r="U75" s="343">
        <f>IF(ISERROR(G75-L77-N75)," ",G75-L77-N75)</f>
        <v>0</v>
      </c>
      <c r="V75" s="331"/>
      <c r="W75" s="331"/>
      <c r="X75" s="345"/>
      <c r="Y75" s="328"/>
    </row>
    <row r="76" spans="1:81" ht="12" hidden="1" customHeight="1">
      <c r="A76" s="355"/>
      <c r="B76" s="330"/>
      <c r="C76" s="331"/>
      <c r="D76" s="346" t="s">
        <v>48</v>
      </c>
      <c r="E76" s="331"/>
      <c r="F76" s="354"/>
      <c r="G76" s="347">
        <v>0</v>
      </c>
      <c r="H76" s="348"/>
      <c r="I76" s="331"/>
      <c r="J76" s="354"/>
      <c r="K76" s="349">
        <v>0</v>
      </c>
      <c r="L76" s="350"/>
      <c r="M76" s="354" t="str">
        <f>IF($F76=0," ",$F76)</f>
        <v xml:space="preserve"> </v>
      </c>
      <c r="N76" s="347">
        <f t="shared" si="1"/>
        <v>0</v>
      </c>
      <c r="O76" s="350"/>
      <c r="P76" s="331"/>
      <c r="Q76" s="350"/>
      <c r="R76" s="350"/>
      <c r="S76" s="350"/>
      <c r="T76" s="354" t="str">
        <f>IF($F76=0," ",$F76)</f>
        <v xml:space="preserve"> </v>
      </c>
      <c r="U76" s="351">
        <f>G76-K76-N76</f>
        <v>0</v>
      </c>
      <c r="V76" s="350"/>
      <c r="W76" s="330"/>
      <c r="X76" s="345"/>
      <c r="Y76" s="328"/>
    </row>
    <row r="77" spans="1:81" ht="12" hidden="1" customHeight="1">
      <c r="A77" s="355" t="s">
        <v>49</v>
      </c>
      <c r="B77" s="331"/>
      <c r="C77" s="331"/>
      <c r="D77" s="61"/>
      <c r="E77" s="331"/>
      <c r="F77" s="330"/>
      <c r="G77" s="340"/>
      <c r="H77" s="341"/>
      <c r="I77" s="331"/>
      <c r="J77" s="330" t="str">
        <f>IF($F77=0," ",$F77)</f>
        <v xml:space="preserve"> </v>
      </c>
      <c r="K77" s="342"/>
      <c r="L77" s="342"/>
      <c r="M77" s="330" t="str">
        <f>IF($F77=0," ",$F77)</f>
        <v xml:space="preserve"> </v>
      </c>
      <c r="N77" s="343">
        <f t="shared" ref="N77:N108" si="2">G77</f>
        <v>0</v>
      </c>
      <c r="O77" s="331"/>
      <c r="P77" s="331"/>
      <c r="Q77" s="331"/>
      <c r="R77" s="331"/>
      <c r="S77" s="331"/>
      <c r="T77" s="330" t="str">
        <f>IF($F77=0," ",$F77)</f>
        <v xml:space="preserve"> </v>
      </c>
      <c r="U77" s="343">
        <f>IF(ISERROR(G77-K77-N77)," ",G77-K77-N77)</f>
        <v>0</v>
      </c>
      <c r="V77" s="331"/>
      <c r="W77" s="331"/>
      <c r="X77" s="345"/>
      <c r="Y77" s="328"/>
    </row>
    <row r="78" spans="1:81" ht="12" hidden="1" customHeight="1">
      <c r="A78" s="339"/>
      <c r="B78" s="330"/>
      <c r="C78" s="331"/>
      <c r="D78" s="346" t="s">
        <v>50</v>
      </c>
      <c r="E78" s="331"/>
      <c r="F78" s="356"/>
      <c r="G78" s="347">
        <v>0</v>
      </c>
      <c r="H78" s="348"/>
      <c r="I78" s="331"/>
      <c r="J78" s="356"/>
      <c r="K78" s="349">
        <v>0</v>
      </c>
      <c r="L78" s="350"/>
      <c r="M78" s="356" t="str">
        <f>IF($F78=0," ",$F78)</f>
        <v xml:space="preserve"> </v>
      </c>
      <c r="N78" s="347">
        <f t="shared" si="2"/>
        <v>0</v>
      </c>
      <c r="O78" s="350"/>
      <c r="P78" s="331"/>
      <c r="Q78" s="350"/>
      <c r="R78" s="350"/>
      <c r="S78" s="350"/>
      <c r="T78" s="356" t="str">
        <f>IF($F78=0," ",$F78)</f>
        <v xml:space="preserve"> </v>
      </c>
      <c r="U78" s="351">
        <f>G78-K78-N78</f>
        <v>0</v>
      </c>
      <c r="V78" s="350"/>
      <c r="W78" s="330"/>
      <c r="X78" s="345"/>
      <c r="Y78" s="329"/>
    </row>
    <row r="79" spans="1:81" ht="12" hidden="1" customHeight="1">
      <c r="A79" s="339"/>
      <c r="B79" s="331"/>
      <c r="C79" s="331"/>
      <c r="D79" s="357"/>
      <c r="E79" s="331"/>
      <c r="F79" s="331"/>
      <c r="G79" s="341"/>
      <c r="H79" s="358"/>
      <c r="I79" s="331"/>
      <c r="J79" s="331"/>
      <c r="K79" s="328"/>
      <c r="L79" s="328"/>
      <c r="M79" s="331"/>
      <c r="N79" s="359">
        <f t="shared" si="2"/>
        <v>0</v>
      </c>
      <c r="O79" s="360"/>
      <c r="P79" s="331"/>
      <c r="Q79" s="361">
        <f>IF(ISERROR(N80*I80/100-O80=0)," ",N80*I80/100-O80)</f>
        <v>0</v>
      </c>
      <c r="R79" s="328"/>
      <c r="S79" s="361">
        <f>Q79</f>
        <v>0</v>
      </c>
      <c r="T79" s="331"/>
      <c r="U79" s="328"/>
      <c r="V79" s="362">
        <f>S79</f>
        <v>0</v>
      </c>
      <c r="W79" s="330"/>
      <c r="X79" s="352"/>
      <c r="Y79" s="328"/>
    </row>
    <row r="80" spans="1:81" ht="12" hidden="1" customHeight="1">
      <c r="A80" s="339"/>
      <c r="B80" s="331"/>
      <c r="C80" s="331"/>
      <c r="D80" s="357"/>
      <c r="E80" s="331"/>
      <c r="F80" s="331"/>
      <c r="G80" s="343">
        <f>SUM(G73,G75,G77)</f>
        <v>0</v>
      </c>
      <c r="H80" s="343">
        <f>IF(ISERROR(G80*I80/100)," ",G80*I80/100)</f>
        <v>0</v>
      </c>
      <c r="I80" s="363"/>
      <c r="J80" s="331"/>
      <c r="K80" s="342"/>
      <c r="L80" s="340"/>
      <c r="M80" s="331"/>
      <c r="N80" s="343">
        <f t="shared" si="2"/>
        <v>0</v>
      </c>
      <c r="O80" s="343">
        <f>N80*I80/100</f>
        <v>0</v>
      </c>
      <c r="P80" s="331"/>
      <c r="Q80" s="343">
        <v>0</v>
      </c>
      <c r="R80" s="343">
        <f>IF(ISERROR(N80-O80-Q79-Q80),0,N80-O80-Q79-Q80)</f>
        <v>0</v>
      </c>
      <c r="S80" s="343">
        <f>R80+Q80</f>
        <v>0</v>
      </c>
      <c r="T80" s="331"/>
      <c r="U80" s="343">
        <f>IF(ISERROR(U73+U75+U77)," ",U73+U75+U77)</f>
        <v>0</v>
      </c>
      <c r="V80" s="343">
        <f>IF(ISERROR(H80-O80-Q79)," ",H80-O80-Q79)</f>
        <v>0</v>
      </c>
      <c r="W80" s="364"/>
      <c r="X80" s="345"/>
      <c r="Y80" s="328"/>
    </row>
    <row r="81" spans="1:81" ht="12" hidden="1" customHeight="1">
      <c r="A81" s="339"/>
      <c r="B81" s="331"/>
      <c r="C81" s="331"/>
      <c r="D81" s="357" t="s">
        <v>1</v>
      </c>
      <c r="E81" s="328"/>
      <c r="F81" s="328"/>
      <c r="G81" s="341"/>
      <c r="H81" s="358"/>
      <c r="I81" s="328"/>
      <c r="J81" s="328"/>
      <c r="K81" s="365"/>
      <c r="L81" s="331"/>
      <c r="M81" s="328"/>
      <c r="N81" s="343">
        <f t="shared" si="2"/>
        <v>0</v>
      </c>
      <c r="O81" s="366" t="str">
        <f>IF(OR(K82*I82/100-L82=0,ISERROR(K82*I82/100-L82=0))," ",K82*I82/100-L82)</f>
        <v xml:space="preserve"> </v>
      </c>
      <c r="P81" s="331"/>
      <c r="Q81" s="367">
        <f>IF(ISERROR(N82*I82/100-O82=0)," ",N82*I82/100-O82)</f>
        <v>0</v>
      </c>
      <c r="R81" s="344"/>
      <c r="S81" s="366" t="str">
        <f>IF(Q81=0," ",Q81)</f>
        <v xml:space="preserve"> </v>
      </c>
      <c r="T81" s="328"/>
      <c r="U81" s="344"/>
      <c r="V81" s="366" t="str">
        <f>S81</f>
        <v xml:space="preserve"> </v>
      </c>
      <c r="W81" s="331"/>
      <c r="X81" s="345"/>
      <c r="Y81" s="368"/>
    </row>
    <row r="82" spans="1:81" ht="12" hidden="1" customHeight="1">
      <c r="A82" s="369"/>
      <c r="B82" s="334"/>
      <c r="C82" s="334"/>
      <c r="D82" s="370"/>
      <c r="E82" s="335"/>
      <c r="F82" s="335"/>
      <c r="G82" s="371">
        <f>SUM(G74,G76,G78)</f>
        <v>0</v>
      </c>
      <c r="H82" s="371">
        <f>G82*I82/100</f>
        <v>0</v>
      </c>
      <c r="I82" s="372"/>
      <c r="J82" s="335"/>
      <c r="K82" s="373">
        <f>K74+K76+K78</f>
        <v>0</v>
      </c>
      <c r="L82" s="374">
        <f>K82*I82/100</f>
        <v>0</v>
      </c>
      <c r="M82" s="335"/>
      <c r="N82" s="371">
        <f t="shared" si="2"/>
        <v>0</v>
      </c>
      <c r="O82" s="371">
        <f>N82*I82/100</f>
        <v>0</v>
      </c>
      <c r="P82" s="375"/>
      <c r="Q82" s="371">
        <v>0</v>
      </c>
      <c r="R82" s="376">
        <f>IF(ISERROR(N82-O82-Q81-Q82),0,N82-O82-Q81-Q82)</f>
        <v>0</v>
      </c>
      <c r="S82" s="371">
        <f>R82+Q82</f>
        <v>0</v>
      </c>
      <c r="T82" s="335"/>
      <c r="U82" s="374">
        <f>U78+U76+U74</f>
        <v>0</v>
      </c>
      <c r="V82" s="377">
        <f>IF(ISERROR(H82-O82-Q81)," ",H82-O82-Q81)</f>
        <v>0</v>
      </c>
      <c r="W82" s="334"/>
      <c r="X82" s="378"/>
      <c r="Y82" s="335"/>
      <c r="Z82" s="379">
        <f>G73</f>
        <v>0</v>
      </c>
      <c r="AA82" s="380">
        <f>G74</f>
        <v>0</v>
      </c>
      <c r="AB82" s="379">
        <f>G75</f>
        <v>0</v>
      </c>
      <c r="AC82" s="380">
        <f>G76</f>
        <v>0</v>
      </c>
      <c r="AD82" s="379">
        <f>G77</f>
        <v>0</v>
      </c>
      <c r="AE82" s="380">
        <f>G78</f>
        <v>0</v>
      </c>
      <c r="AF82" s="379">
        <f>G80</f>
        <v>0</v>
      </c>
      <c r="AG82" s="380">
        <f>G82</f>
        <v>0</v>
      </c>
      <c r="AH82" s="379">
        <f>H80</f>
        <v>0</v>
      </c>
      <c r="AI82" s="380">
        <f>H82</f>
        <v>0</v>
      </c>
      <c r="AJ82" s="379">
        <f>K73</f>
        <v>0</v>
      </c>
      <c r="AK82" s="380">
        <f>K74</f>
        <v>0</v>
      </c>
      <c r="AL82" s="379">
        <f>L77</f>
        <v>0</v>
      </c>
      <c r="AM82" s="380">
        <f>K76</f>
        <v>0</v>
      </c>
      <c r="AN82" s="379">
        <f>K77</f>
        <v>0</v>
      </c>
      <c r="AO82" s="380">
        <f>K78</f>
        <v>0</v>
      </c>
      <c r="AP82" s="379">
        <f>K80</f>
        <v>0</v>
      </c>
      <c r="AQ82" s="380">
        <f>K82</f>
        <v>0</v>
      </c>
      <c r="AR82" s="379">
        <f>L80</f>
        <v>0</v>
      </c>
      <c r="AS82" s="380">
        <f>L82</f>
        <v>0</v>
      </c>
      <c r="AT82" s="379">
        <f>N73</f>
        <v>0</v>
      </c>
      <c r="AU82" s="380">
        <f>N74</f>
        <v>0</v>
      </c>
      <c r="AV82" s="379">
        <f>N75</f>
        <v>0</v>
      </c>
      <c r="AW82" s="380">
        <f>N76</f>
        <v>0</v>
      </c>
      <c r="AX82" s="379">
        <f>N77</f>
        <v>0</v>
      </c>
      <c r="AY82" s="380">
        <f>N78</f>
        <v>0</v>
      </c>
      <c r="AZ82" s="379">
        <f>N80</f>
        <v>0</v>
      </c>
      <c r="BA82" s="380">
        <f>N82</f>
        <v>0</v>
      </c>
      <c r="BB82" s="379">
        <f>O79</f>
        <v>0</v>
      </c>
      <c r="BC82" s="380">
        <f>O80</f>
        <v>0</v>
      </c>
      <c r="BD82" s="381" t="str">
        <f>O81</f>
        <v xml:space="preserve"> </v>
      </c>
      <c r="BE82" s="380">
        <f>O82</f>
        <v>0</v>
      </c>
      <c r="BF82" s="382">
        <f>Q79</f>
        <v>0</v>
      </c>
      <c r="BG82" s="379">
        <f>Q80</f>
        <v>0</v>
      </c>
      <c r="BH82" s="382">
        <f>Q81</f>
        <v>0</v>
      </c>
      <c r="BI82" s="380">
        <f>Q82</f>
        <v>0</v>
      </c>
      <c r="BJ82" s="382">
        <f>R79</f>
        <v>0</v>
      </c>
      <c r="BK82" s="379">
        <f>R80</f>
        <v>0</v>
      </c>
      <c r="BL82" s="382">
        <f>R81</f>
        <v>0</v>
      </c>
      <c r="BM82" s="380">
        <f>R82</f>
        <v>0</v>
      </c>
      <c r="BN82" s="382">
        <f>S79</f>
        <v>0</v>
      </c>
      <c r="BO82" s="379">
        <f>S80</f>
        <v>0</v>
      </c>
      <c r="BP82" s="382" t="str">
        <f>S81</f>
        <v xml:space="preserve"> </v>
      </c>
      <c r="BQ82" s="380">
        <f>S82</f>
        <v>0</v>
      </c>
      <c r="BR82" s="379">
        <f>U73</f>
        <v>0</v>
      </c>
      <c r="BS82" s="380">
        <f>U74</f>
        <v>0</v>
      </c>
      <c r="BT82" s="379">
        <f>U75</f>
        <v>0</v>
      </c>
      <c r="BU82" s="380">
        <f>U76</f>
        <v>0</v>
      </c>
      <c r="BV82" s="379">
        <f>U77</f>
        <v>0</v>
      </c>
      <c r="BW82" s="380">
        <f>U78</f>
        <v>0</v>
      </c>
      <c r="BX82" s="379">
        <f>U80</f>
        <v>0</v>
      </c>
      <c r="BY82" s="380">
        <f>U82</f>
        <v>0</v>
      </c>
      <c r="BZ82" s="379">
        <f>V79</f>
        <v>0</v>
      </c>
      <c r="CA82" s="380">
        <f>V80</f>
        <v>0</v>
      </c>
      <c r="CB82" s="379" t="str">
        <f>V81</f>
        <v xml:space="preserve"> </v>
      </c>
      <c r="CC82" s="380">
        <f>V82</f>
        <v>0</v>
      </c>
    </row>
    <row r="83" spans="1:81" ht="12" hidden="1" customHeight="1">
      <c r="A83" s="339"/>
      <c r="B83" s="331"/>
      <c r="C83" s="331"/>
      <c r="D83" s="61"/>
      <c r="E83" s="331"/>
      <c r="F83" s="331"/>
      <c r="G83" s="340"/>
      <c r="H83" s="341"/>
      <c r="I83" s="331"/>
      <c r="J83" s="331"/>
      <c r="K83" s="342"/>
      <c r="L83" s="331"/>
      <c r="M83" s="331"/>
      <c r="N83" s="343">
        <f t="shared" si="2"/>
        <v>0</v>
      </c>
      <c r="O83" s="344"/>
      <c r="P83" s="344"/>
      <c r="Q83" s="344"/>
      <c r="R83" s="344"/>
      <c r="S83" s="344"/>
      <c r="T83" s="331"/>
      <c r="U83" s="343">
        <f>IF(ISERROR(G83-K83-N83)," ",G83-K83-N83)</f>
        <v>0</v>
      </c>
      <c r="V83" s="344"/>
      <c r="W83" s="331"/>
      <c r="X83" s="345"/>
      <c r="Y83" s="328"/>
    </row>
    <row r="84" spans="1:81" ht="12" hidden="1" customHeight="1">
      <c r="A84" s="339"/>
      <c r="B84" s="331"/>
      <c r="C84" s="331"/>
      <c r="D84" s="346" t="s">
        <v>47</v>
      </c>
      <c r="E84" s="331"/>
      <c r="F84" s="331"/>
      <c r="G84" s="347"/>
      <c r="H84" s="348"/>
      <c r="I84" s="331"/>
      <c r="J84" s="331"/>
      <c r="K84" s="349">
        <v>0</v>
      </c>
      <c r="L84" s="350"/>
      <c r="M84" s="331"/>
      <c r="N84" s="347">
        <f t="shared" si="2"/>
        <v>0</v>
      </c>
      <c r="O84" s="350"/>
      <c r="P84" s="331"/>
      <c r="Q84" s="350"/>
      <c r="R84" s="350"/>
      <c r="S84" s="350"/>
      <c r="T84" s="331"/>
      <c r="U84" s="351">
        <f>G84-K84-N84</f>
        <v>0</v>
      </c>
      <c r="V84" s="350"/>
      <c r="W84" s="330"/>
      <c r="X84" s="352"/>
      <c r="Y84" s="328"/>
    </row>
    <row r="85" spans="1:81" ht="12" hidden="1" customHeight="1">
      <c r="A85" s="353"/>
      <c r="B85" s="331"/>
      <c r="C85" s="331"/>
      <c r="D85" s="61"/>
      <c r="E85" s="331"/>
      <c r="F85" s="354"/>
      <c r="G85" s="340"/>
      <c r="H85" s="341"/>
      <c r="I85" s="331"/>
      <c r="J85" s="354"/>
      <c r="K85" s="331"/>
      <c r="L85" s="331"/>
      <c r="M85" s="354" t="str">
        <f>IF($F85=0," ",$F85)</f>
        <v xml:space="preserve"> </v>
      </c>
      <c r="N85" s="343">
        <f t="shared" si="2"/>
        <v>0</v>
      </c>
      <c r="O85" s="331"/>
      <c r="P85" s="354"/>
      <c r="Q85" s="331"/>
      <c r="R85" s="331"/>
      <c r="S85" s="331"/>
      <c r="T85" s="354" t="str">
        <f>IF($F85=0," ",$F85)</f>
        <v xml:space="preserve"> </v>
      </c>
      <c r="U85" s="343">
        <f>IF(ISERROR(G85-L87-N85)," ",G85-L87-N85)</f>
        <v>0</v>
      </c>
      <c r="V85" s="331"/>
      <c r="W85" s="331"/>
      <c r="X85" s="345"/>
      <c r="Y85" s="328"/>
    </row>
    <row r="86" spans="1:81" ht="12" hidden="1" customHeight="1">
      <c r="A86" s="355"/>
      <c r="B86" s="330"/>
      <c r="C86" s="331"/>
      <c r="D86" s="346" t="s">
        <v>48</v>
      </c>
      <c r="E86" s="331"/>
      <c r="F86" s="354"/>
      <c r="G86" s="347">
        <v>0</v>
      </c>
      <c r="H86" s="348"/>
      <c r="I86" s="331"/>
      <c r="J86" s="354"/>
      <c r="K86" s="349">
        <v>0</v>
      </c>
      <c r="L86" s="350"/>
      <c r="M86" s="354" t="str">
        <f>IF($F86=0," ",$F86)</f>
        <v xml:space="preserve"> </v>
      </c>
      <c r="N86" s="347">
        <f t="shared" si="2"/>
        <v>0</v>
      </c>
      <c r="O86" s="350"/>
      <c r="P86" s="331"/>
      <c r="Q86" s="350"/>
      <c r="R86" s="350"/>
      <c r="S86" s="350"/>
      <c r="T86" s="354" t="str">
        <f>IF($F86=0," ",$F86)</f>
        <v xml:space="preserve"> </v>
      </c>
      <c r="U86" s="351">
        <f>G86-K86-N86</f>
        <v>0</v>
      </c>
      <c r="V86" s="350"/>
      <c r="W86" s="330"/>
      <c r="X86" s="345"/>
      <c r="Y86" s="328"/>
    </row>
    <row r="87" spans="1:81" ht="12" hidden="1" customHeight="1">
      <c r="A87" s="355" t="s">
        <v>49</v>
      </c>
      <c r="B87" s="331"/>
      <c r="C87" s="331"/>
      <c r="D87" s="61"/>
      <c r="E87" s="331"/>
      <c r="F87" s="330"/>
      <c r="G87" s="340"/>
      <c r="H87" s="341"/>
      <c r="I87" s="331"/>
      <c r="J87" s="330" t="str">
        <f>IF($F87=0," ",$F87)</f>
        <v xml:space="preserve"> </v>
      </c>
      <c r="K87" s="342"/>
      <c r="L87" s="342"/>
      <c r="M87" s="330" t="str">
        <f>IF($F87=0," ",$F87)</f>
        <v xml:space="preserve"> </v>
      </c>
      <c r="N87" s="343">
        <f t="shared" si="2"/>
        <v>0</v>
      </c>
      <c r="O87" s="331"/>
      <c r="P87" s="331"/>
      <c r="Q87" s="331"/>
      <c r="R87" s="331"/>
      <c r="S87" s="331"/>
      <c r="T87" s="330" t="str">
        <f>IF($F87=0," ",$F87)</f>
        <v xml:space="preserve"> </v>
      </c>
      <c r="U87" s="343">
        <f>IF(ISERROR(G87-K87-N87)," ",G87-K87-N87)</f>
        <v>0</v>
      </c>
      <c r="V87" s="331"/>
      <c r="W87" s="331"/>
      <c r="X87" s="345"/>
      <c r="Y87" s="328"/>
    </row>
    <row r="88" spans="1:81" ht="12" hidden="1" customHeight="1">
      <c r="A88" s="339"/>
      <c r="B88" s="330"/>
      <c r="C88" s="331"/>
      <c r="D88" s="346" t="s">
        <v>50</v>
      </c>
      <c r="E88" s="331"/>
      <c r="F88" s="356"/>
      <c r="G88" s="347">
        <v>0</v>
      </c>
      <c r="H88" s="348"/>
      <c r="I88" s="331"/>
      <c r="J88" s="356"/>
      <c r="K88" s="349">
        <v>0</v>
      </c>
      <c r="L88" s="350"/>
      <c r="M88" s="356" t="str">
        <f>IF($F88=0," ",$F88)</f>
        <v xml:space="preserve"> </v>
      </c>
      <c r="N88" s="347">
        <f t="shared" si="2"/>
        <v>0</v>
      </c>
      <c r="O88" s="350"/>
      <c r="P88" s="331"/>
      <c r="Q88" s="350"/>
      <c r="R88" s="350"/>
      <c r="S88" s="350"/>
      <c r="T88" s="356" t="str">
        <f>IF($F88=0," ",$F88)</f>
        <v xml:space="preserve"> </v>
      </c>
      <c r="U88" s="351">
        <f>G88-K88-N88</f>
        <v>0</v>
      </c>
      <c r="V88" s="350"/>
      <c r="W88" s="330"/>
      <c r="X88" s="345"/>
      <c r="Y88" s="329"/>
    </row>
    <row r="89" spans="1:81" ht="12" hidden="1" customHeight="1">
      <c r="A89" s="339"/>
      <c r="B89" s="331"/>
      <c r="C89" s="331"/>
      <c r="D89" s="357"/>
      <c r="E89" s="331"/>
      <c r="F89" s="331"/>
      <c r="G89" s="341"/>
      <c r="H89" s="358"/>
      <c r="I89" s="331"/>
      <c r="J89" s="331"/>
      <c r="K89" s="328"/>
      <c r="L89" s="328"/>
      <c r="M89" s="331"/>
      <c r="N89" s="359">
        <f t="shared" si="2"/>
        <v>0</v>
      </c>
      <c r="O89" s="360"/>
      <c r="P89" s="331"/>
      <c r="Q89" s="361">
        <f>IF(ISERROR(N90*I90/100-O90=0)," ",N90*I90/100-O90)</f>
        <v>0</v>
      </c>
      <c r="R89" s="328"/>
      <c r="S89" s="361">
        <f>Q89</f>
        <v>0</v>
      </c>
      <c r="T89" s="331"/>
      <c r="U89" s="328"/>
      <c r="V89" s="362">
        <f>S89</f>
        <v>0</v>
      </c>
      <c r="W89" s="330"/>
      <c r="X89" s="352"/>
      <c r="Y89" s="328"/>
    </row>
    <row r="90" spans="1:81" ht="12" hidden="1" customHeight="1">
      <c r="A90" s="339"/>
      <c r="B90" s="331"/>
      <c r="C90" s="331"/>
      <c r="D90" s="357"/>
      <c r="E90" s="331"/>
      <c r="F90" s="331"/>
      <c r="G90" s="343">
        <f>SUM(G83,G85,G87)</f>
        <v>0</v>
      </c>
      <c r="H90" s="343">
        <f>IF(ISERROR(G90*I90/100)," ",G90*I90/100)</f>
        <v>0</v>
      </c>
      <c r="I90" s="363"/>
      <c r="J90" s="331"/>
      <c r="K90" s="342"/>
      <c r="L90" s="340"/>
      <c r="M90" s="331"/>
      <c r="N90" s="343">
        <f t="shared" si="2"/>
        <v>0</v>
      </c>
      <c r="O90" s="343">
        <f>N90*I90/100</f>
        <v>0</v>
      </c>
      <c r="P90" s="331"/>
      <c r="Q90" s="343">
        <v>0</v>
      </c>
      <c r="R90" s="343">
        <f>IF(ISERROR(N90-O90-Q89-Q90),0,N90-O90-Q89-Q90)</f>
        <v>0</v>
      </c>
      <c r="S90" s="343">
        <f>R90+Q90</f>
        <v>0</v>
      </c>
      <c r="T90" s="331"/>
      <c r="U90" s="343">
        <f>IF(ISERROR(U83+U85+U87)," ",U83+U85+U87)</f>
        <v>0</v>
      </c>
      <c r="V90" s="343">
        <f>IF(ISERROR(H90-O90-Q89)," ",H90-O90-Q89)</f>
        <v>0</v>
      </c>
      <c r="W90" s="364"/>
      <c r="X90" s="345"/>
      <c r="Y90" s="328"/>
    </row>
    <row r="91" spans="1:81" ht="12" hidden="1" customHeight="1">
      <c r="A91" s="339"/>
      <c r="B91" s="331"/>
      <c r="C91" s="331"/>
      <c r="D91" s="357" t="s">
        <v>1</v>
      </c>
      <c r="E91" s="328"/>
      <c r="F91" s="328"/>
      <c r="G91" s="341"/>
      <c r="H91" s="358"/>
      <c r="I91" s="328"/>
      <c r="J91" s="328"/>
      <c r="K91" s="365"/>
      <c r="L91" s="331"/>
      <c r="M91" s="328"/>
      <c r="N91" s="343">
        <f t="shared" si="2"/>
        <v>0</v>
      </c>
      <c r="O91" s="366" t="str">
        <f>IF(OR(K92*I92/100-L92=0,ISERROR(K92*I92/100-L92=0))," ",K92*I92/100-L92)</f>
        <v xml:space="preserve"> </v>
      </c>
      <c r="P91" s="331"/>
      <c r="Q91" s="367">
        <f>IF(ISERROR(N92*I92/100-O92=0)," ",N92*I92/100-O92)</f>
        <v>0</v>
      </c>
      <c r="R91" s="344"/>
      <c r="S91" s="366" t="str">
        <f>IF(Q91=0," ",Q91)</f>
        <v xml:space="preserve"> </v>
      </c>
      <c r="T91" s="328"/>
      <c r="U91" s="344"/>
      <c r="V91" s="366" t="str">
        <f>S91</f>
        <v xml:space="preserve"> </v>
      </c>
      <c r="W91" s="331"/>
      <c r="X91" s="345"/>
      <c r="Y91" s="368"/>
    </row>
    <row r="92" spans="1:81" ht="12" hidden="1" customHeight="1">
      <c r="A92" s="369"/>
      <c r="B92" s="334"/>
      <c r="C92" s="334"/>
      <c r="D92" s="370"/>
      <c r="E92" s="335"/>
      <c r="F92" s="335"/>
      <c r="G92" s="371">
        <f>SUM(G84,G86,G88)</f>
        <v>0</v>
      </c>
      <c r="H92" s="371">
        <f>G92*I92/100</f>
        <v>0</v>
      </c>
      <c r="I92" s="372"/>
      <c r="J92" s="335"/>
      <c r="K92" s="373">
        <f>K84+K86+K88</f>
        <v>0</v>
      </c>
      <c r="L92" s="374">
        <f>K92*I92/100</f>
        <v>0</v>
      </c>
      <c r="M92" s="335"/>
      <c r="N92" s="371">
        <f t="shared" si="2"/>
        <v>0</v>
      </c>
      <c r="O92" s="371">
        <f>N92*I92/100</f>
        <v>0</v>
      </c>
      <c r="P92" s="375"/>
      <c r="Q92" s="371">
        <v>0</v>
      </c>
      <c r="R92" s="376">
        <f>IF(ISERROR(N92-O92-Q91-Q92),0,N92-O92-Q91-Q92)</f>
        <v>0</v>
      </c>
      <c r="S92" s="371">
        <f>R92+Q92</f>
        <v>0</v>
      </c>
      <c r="T92" s="335"/>
      <c r="U92" s="374">
        <f>U88+U86+U84</f>
        <v>0</v>
      </c>
      <c r="V92" s="377">
        <f>IF(ISERROR(H92-O92-Q91)," ",H92-O92-Q91)</f>
        <v>0</v>
      </c>
      <c r="W92" s="334"/>
      <c r="X92" s="378"/>
      <c r="Y92" s="335"/>
      <c r="Z92" s="379">
        <f>G83</f>
        <v>0</v>
      </c>
      <c r="AA92" s="380">
        <f>G84</f>
        <v>0</v>
      </c>
      <c r="AB92" s="379">
        <f>G85</f>
        <v>0</v>
      </c>
      <c r="AC92" s="380">
        <f>G86</f>
        <v>0</v>
      </c>
      <c r="AD92" s="379">
        <f>G87</f>
        <v>0</v>
      </c>
      <c r="AE92" s="380">
        <f>G88</f>
        <v>0</v>
      </c>
      <c r="AF92" s="379">
        <f>G90</f>
        <v>0</v>
      </c>
      <c r="AG92" s="380">
        <f>G92</f>
        <v>0</v>
      </c>
      <c r="AH92" s="379">
        <f>H90</f>
        <v>0</v>
      </c>
      <c r="AI92" s="380">
        <f>H92</f>
        <v>0</v>
      </c>
      <c r="AJ92" s="379">
        <f>K83</f>
        <v>0</v>
      </c>
      <c r="AK92" s="380">
        <f>K84</f>
        <v>0</v>
      </c>
      <c r="AL92" s="379">
        <f>L87</f>
        <v>0</v>
      </c>
      <c r="AM92" s="380">
        <f>K86</f>
        <v>0</v>
      </c>
      <c r="AN92" s="379">
        <f>K87</f>
        <v>0</v>
      </c>
      <c r="AO92" s="380">
        <f>K88</f>
        <v>0</v>
      </c>
      <c r="AP92" s="379">
        <f>K90</f>
        <v>0</v>
      </c>
      <c r="AQ92" s="380">
        <f>K92</f>
        <v>0</v>
      </c>
      <c r="AR92" s="379">
        <f>L90</f>
        <v>0</v>
      </c>
      <c r="AS92" s="380">
        <f>L92</f>
        <v>0</v>
      </c>
      <c r="AT92" s="379">
        <f>N83</f>
        <v>0</v>
      </c>
      <c r="AU92" s="380">
        <f>N84</f>
        <v>0</v>
      </c>
      <c r="AV92" s="379">
        <f>N85</f>
        <v>0</v>
      </c>
      <c r="AW92" s="380">
        <f>N86</f>
        <v>0</v>
      </c>
      <c r="AX92" s="379">
        <f>N87</f>
        <v>0</v>
      </c>
      <c r="AY92" s="380">
        <f>N88</f>
        <v>0</v>
      </c>
      <c r="AZ92" s="379">
        <f>N90</f>
        <v>0</v>
      </c>
      <c r="BA92" s="380">
        <f>N92</f>
        <v>0</v>
      </c>
      <c r="BB92" s="379">
        <f>O89</f>
        <v>0</v>
      </c>
      <c r="BC92" s="380">
        <f>O90</f>
        <v>0</v>
      </c>
      <c r="BD92" s="381" t="str">
        <f>O91</f>
        <v xml:space="preserve"> </v>
      </c>
      <c r="BE92" s="380">
        <f>O92</f>
        <v>0</v>
      </c>
      <c r="BF92" s="382">
        <f>Q89</f>
        <v>0</v>
      </c>
      <c r="BG92" s="379">
        <f>Q90</f>
        <v>0</v>
      </c>
      <c r="BH92" s="382">
        <f>Q91</f>
        <v>0</v>
      </c>
      <c r="BI92" s="380">
        <f>Q92</f>
        <v>0</v>
      </c>
      <c r="BJ92" s="382">
        <f>R89</f>
        <v>0</v>
      </c>
      <c r="BK92" s="379">
        <f>R90</f>
        <v>0</v>
      </c>
      <c r="BL92" s="382">
        <f>R91</f>
        <v>0</v>
      </c>
      <c r="BM92" s="380">
        <f>R92</f>
        <v>0</v>
      </c>
      <c r="BN92" s="382">
        <f>S89</f>
        <v>0</v>
      </c>
      <c r="BO92" s="379">
        <f>S90</f>
        <v>0</v>
      </c>
      <c r="BP92" s="382" t="str">
        <f>S91</f>
        <v xml:space="preserve"> </v>
      </c>
      <c r="BQ92" s="380">
        <f>S92</f>
        <v>0</v>
      </c>
      <c r="BR92" s="379">
        <f>U83</f>
        <v>0</v>
      </c>
      <c r="BS92" s="380">
        <f>U84</f>
        <v>0</v>
      </c>
      <c r="BT92" s="379">
        <f>U85</f>
        <v>0</v>
      </c>
      <c r="BU92" s="380">
        <f>U86</f>
        <v>0</v>
      </c>
      <c r="BV92" s="379">
        <f>U87</f>
        <v>0</v>
      </c>
      <c r="BW92" s="380">
        <f>U88</f>
        <v>0</v>
      </c>
      <c r="BX92" s="379">
        <f>U90</f>
        <v>0</v>
      </c>
      <c r="BY92" s="380">
        <f>U92</f>
        <v>0</v>
      </c>
      <c r="BZ92" s="379">
        <f>V89</f>
        <v>0</v>
      </c>
      <c r="CA92" s="380">
        <f>V90</f>
        <v>0</v>
      </c>
      <c r="CB92" s="379" t="str">
        <f>V91</f>
        <v xml:space="preserve"> </v>
      </c>
      <c r="CC92" s="380">
        <f>V92</f>
        <v>0</v>
      </c>
    </row>
    <row r="93" spans="1:81" ht="12" hidden="1" customHeight="1">
      <c r="A93" s="339"/>
      <c r="B93" s="331"/>
      <c r="C93" s="331"/>
      <c r="D93" s="61"/>
      <c r="E93" s="331"/>
      <c r="F93" s="331"/>
      <c r="G93" s="340"/>
      <c r="H93" s="341"/>
      <c r="I93" s="331"/>
      <c r="J93" s="331"/>
      <c r="K93" s="342"/>
      <c r="L93" s="331"/>
      <c r="M93" s="331"/>
      <c r="N93" s="343">
        <f t="shared" si="2"/>
        <v>0</v>
      </c>
      <c r="O93" s="344"/>
      <c r="P93" s="344"/>
      <c r="Q93" s="344"/>
      <c r="R93" s="344"/>
      <c r="S93" s="344"/>
      <c r="T93" s="331"/>
      <c r="U93" s="343">
        <f>IF(ISERROR(G93-K93-N93)," ",G93-K93-N93)</f>
        <v>0</v>
      </c>
      <c r="V93" s="344"/>
      <c r="W93" s="331"/>
      <c r="X93" s="345"/>
      <c r="Y93" s="328"/>
    </row>
    <row r="94" spans="1:81" ht="12" hidden="1" customHeight="1">
      <c r="A94" s="339"/>
      <c r="B94" s="331"/>
      <c r="C94" s="331"/>
      <c r="D94" s="346" t="s">
        <v>47</v>
      </c>
      <c r="E94" s="331"/>
      <c r="F94" s="331"/>
      <c r="G94" s="347"/>
      <c r="H94" s="348"/>
      <c r="I94" s="331"/>
      <c r="J94" s="331"/>
      <c r="K94" s="349">
        <v>0</v>
      </c>
      <c r="L94" s="350"/>
      <c r="M94" s="331"/>
      <c r="N94" s="347">
        <f t="shared" si="2"/>
        <v>0</v>
      </c>
      <c r="O94" s="350"/>
      <c r="P94" s="331"/>
      <c r="Q94" s="350"/>
      <c r="R94" s="350"/>
      <c r="S94" s="350"/>
      <c r="T94" s="331"/>
      <c r="U94" s="351">
        <f>G94-K94-N94</f>
        <v>0</v>
      </c>
      <c r="V94" s="350"/>
      <c r="W94" s="330"/>
      <c r="X94" s="352"/>
      <c r="Y94" s="328"/>
    </row>
    <row r="95" spans="1:81" ht="12" hidden="1" customHeight="1">
      <c r="A95" s="353"/>
      <c r="B95" s="331"/>
      <c r="C95" s="331"/>
      <c r="D95" s="61"/>
      <c r="E95" s="331"/>
      <c r="F95" s="354"/>
      <c r="G95" s="340"/>
      <c r="H95" s="341"/>
      <c r="I95" s="331"/>
      <c r="J95" s="354"/>
      <c r="K95" s="331"/>
      <c r="L95" s="331"/>
      <c r="M95" s="354" t="str">
        <f>IF($F95=0," ",$F95)</f>
        <v xml:space="preserve"> </v>
      </c>
      <c r="N95" s="343">
        <f t="shared" si="2"/>
        <v>0</v>
      </c>
      <c r="O95" s="331"/>
      <c r="P95" s="354"/>
      <c r="Q95" s="331"/>
      <c r="R95" s="331"/>
      <c r="S95" s="331"/>
      <c r="T95" s="354" t="str">
        <f>IF($F95=0," ",$F95)</f>
        <v xml:space="preserve"> </v>
      </c>
      <c r="U95" s="343">
        <f>IF(ISERROR(G95-L97-N95)," ",G95-L97-N95)</f>
        <v>0</v>
      </c>
      <c r="V95" s="331"/>
      <c r="W95" s="331"/>
      <c r="X95" s="345"/>
      <c r="Y95" s="328"/>
    </row>
    <row r="96" spans="1:81" ht="12" hidden="1" customHeight="1">
      <c r="A96" s="355"/>
      <c r="B96" s="330"/>
      <c r="C96" s="331"/>
      <c r="D96" s="346" t="s">
        <v>48</v>
      </c>
      <c r="E96" s="331"/>
      <c r="F96" s="354"/>
      <c r="G96" s="347">
        <v>0</v>
      </c>
      <c r="H96" s="348"/>
      <c r="I96" s="331"/>
      <c r="J96" s="354"/>
      <c r="K96" s="349">
        <v>0</v>
      </c>
      <c r="L96" s="350"/>
      <c r="M96" s="354" t="str">
        <f>IF($F96=0," ",$F96)</f>
        <v xml:space="preserve"> </v>
      </c>
      <c r="N96" s="347">
        <f t="shared" si="2"/>
        <v>0</v>
      </c>
      <c r="O96" s="350"/>
      <c r="P96" s="331"/>
      <c r="Q96" s="350"/>
      <c r="R96" s="350"/>
      <c r="S96" s="350"/>
      <c r="T96" s="354" t="str">
        <f>IF($F96=0," ",$F96)</f>
        <v xml:space="preserve"> </v>
      </c>
      <c r="U96" s="351">
        <f>G96-K96-N96</f>
        <v>0</v>
      </c>
      <c r="V96" s="350"/>
      <c r="W96" s="330"/>
      <c r="X96" s="345"/>
      <c r="Y96" s="328"/>
    </row>
    <row r="97" spans="1:81" ht="12" hidden="1" customHeight="1">
      <c r="A97" s="355" t="s">
        <v>49</v>
      </c>
      <c r="B97" s="331"/>
      <c r="C97" s="331"/>
      <c r="D97" s="61"/>
      <c r="E97" s="331"/>
      <c r="F97" s="330"/>
      <c r="G97" s="340"/>
      <c r="H97" s="341"/>
      <c r="I97" s="331"/>
      <c r="J97" s="330" t="str">
        <f>IF($F97=0," ",$F97)</f>
        <v xml:space="preserve"> </v>
      </c>
      <c r="K97" s="342"/>
      <c r="L97" s="342"/>
      <c r="M97" s="330" t="str">
        <f>IF($F97=0," ",$F97)</f>
        <v xml:space="preserve"> </v>
      </c>
      <c r="N97" s="343">
        <f t="shared" si="2"/>
        <v>0</v>
      </c>
      <c r="O97" s="331"/>
      <c r="P97" s="331"/>
      <c r="Q97" s="331"/>
      <c r="R97" s="331"/>
      <c r="S97" s="331"/>
      <c r="T97" s="330" t="str">
        <f>IF($F97=0," ",$F97)</f>
        <v xml:space="preserve"> </v>
      </c>
      <c r="U97" s="343">
        <f>IF(ISERROR(G97-K97-N97)," ",G97-K97-N97)</f>
        <v>0</v>
      </c>
      <c r="V97" s="331"/>
      <c r="W97" s="331"/>
      <c r="X97" s="345"/>
      <c r="Y97" s="328"/>
    </row>
    <row r="98" spans="1:81" ht="12" hidden="1" customHeight="1">
      <c r="A98" s="339"/>
      <c r="B98" s="330"/>
      <c r="C98" s="331"/>
      <c r="D98" s="346" t="s">
        <v>50</v>
      </c>
      <c r="E98" s="331"/>
      <c r="F98" s="356"/>
      <c r="G98" s="347">
        <v>0</v>
      </c>
      <c r="H98" s="348"/>
      <c r="I98" s="331"/>
      <c r="J98" s="356"/>
      <c r="K98" s="349">
        <v>0</v>
      </c>
      <c r="L98" s="350"/>
      <c r="M98" s="356" t="str">
        <f>IF($F98=0," ",$F98)</f>
        <v xml:space="preserve"> </v>
      </c>
      <c r="N98" s="347">
        <f t="shared" si="2"/>
        <v>0</v>
      </c>
      <c r="O98" s="350"/>
      <c r="P98" s="331"/>
      <c r="Q98" s="350"/>
      <c r="R98" s="350"/>
      <c r="S98" s="350"/>
      <c r="T98" s="356" t="str">
        <f>IF($F98=0," ",$F98)</f>
        <v xml:space="preserve"> </v>
      </c>
      <c r="U98" s="351">
        <f>G98-K98-N98</f>
        <v>0</v>
      </c>
      <c r="V98" s="350"/>
      <c r="W98" s="330"/>
      <c r="X98" s="345"/>
      <c r="Y98" s="329"/>
    </row>
    <row r="99" spans="1:81" ht="12" hidden="1" customHeight="1">
      <c r="A99" s="339"/>
      <c r="B99" s="331"/>
      <c r="C99" s="331"/>
      <c r="D99" s="357"/>
      <c r="E99" s="331"/>
      <c r="F99" s="331"/>
      <c r="G99" s="341"/>
      <c r="H99" s="358"/>
      <c r="I99" s="331"/>
      <c r="J99" s="331"/>
      <c r="K99" s="328"/>
      <c r="L99" s="328"/>
      <c r="M99" s="331"/>
      <c r="N99" s="359">
        <f t="shared" si="2"/>
        <v>0</v>
      </c>
      <c r="O99" s="360"/>
      <c r="P99" s="331"/>
      <c r="Q99" s="361">
        <f>IF(ISERROR(N100*I100/100-O100=0)," ",N100*I100/100-O100)</f>
        <v>0</v>
      </c>
      <c r="R99" s="328"/>
      <c r="S99" s="361">
        <f>Q99</f>
        <v>0</v>
      </c>
      <c r="T99" s="331"/>
      <c r="U99" s="328"/>
      <c r="V99" s="362">
        <f>S99</f>
        <v>0</v>
      </c>
      <c r="W99" s="330"/>
      <c r="X99" s="352"/>
      <c r="Y99" s="328"/>
    </row>
    <row r="100" spans="1:81" ht="12" hidden="1" customHeight="1">
      <c r="A100" s="339"/>
      <c r="B100" s="331"/>
      <c r="C100" s="331"/>
      <c r="D100" s="357"/>
      <c r="E100" s="331"/>
      <c r="F100" s="331"/>
      <c r="G100" s="343">
        <f>SUM(G93,G95,G97)</f>
        <v>0</v>
      </c>
      <c r="H100" s="343">
        <f>IF(ISERROR(G100*I100/100)," ",G100*I100/100)</f>
        <v>0</v>
      </c>
      <c r="I100" s="363"/>
      <c r="J100" s="331"/>
      <c r="K100" s="342"/>
      <c r="L100" s="340"/>
      <c r="M100" s="331"/>
      <c r="N100" s="343">
        <f t="shared" si="2"/>
        <v>0</v>
      </c>
      <c r="O100" s="343">
        <f>N100*I100/100</f>
        <v>0</v>
      </c>
      <c r="P100" s="331"/>
      <c r="Q100" s="343">
        <v>0</v>
      </c>
      <c r="R100" s="343">
        <f>IF(ISERROR(N100-O100-Q99-Q100),0,N100-O100-Q99-Q100)</f>
        <v>0</v>
      </c>
      <c r="S100" s="343">
        <f>R100+Q100</f>
        <v>0</v>
      </c>
      <c r="T100" s="331"/>
      <c r="U100" s="343">
        <f>IF(ISERROR(U93+U95+U97)," ",U93+U95+U97)</f>
        <v>0</v>
      </c>
      <c r="V100" s="343">
        <f>IF(ISERROR(H100-O100-Q99)," ",H100-O100-Q99)</f>
        <v>0</v>
      </c>
      <c r="W100" s="364"/>
      <c r="X100" s="345"/>
      <c r="Y100" s="328"/>
    </row>
    <row r="101" spans="1:81" ht="12" hidden="1" customHeight="1">
      <c r="A101" s="339"/>
      <c r="B101" s="331"/>
      <c r="C101" s="331"/>
      <c r="D101" s="357" t="s">
        <v>1</v>
      </c>
      <c r="E101" s="328"/>
      <c r="F101" s="328"/>
      <c r="G101" s="341"/>
      <c r="H101" s="358"/>
      <c r="I101" s="328"/>
      <c r="J101" s="328"/>
      <c r="K101" s="365"/>
      <c r="L101" s="331"/>
      <c r="M101" s="328"/>
      <c r="N101" s="343">
        <f t="shared" si="2"/>
        <v>0</v>
      </c>
      <c r="O101" s="366" t="str">
        <f>IF(OR(K102*I102/100-L102=0,ISERROR(K102*I102/100-L102=0))," ",K102*I102/100-L102)</f>
        <v xml:space="preserve"> </v>
      </c>
      <c r="P101" s="331"/>
      <c r="Q101" s="367">
        <f>IF(ISERROR(N102*I102/100-O102=0)," ",N102*I102/100-O102)</f>
        <v>0</v>
      </c>
      <c r="R101" s="344"/>
      <c r="S101" s="366" t="str">
        <f>IF(Q101=0," ",Q101)</f>
        <v xml:space="preserve"> </v>
      </c>
      <c r="T101" s="328"/>
      <c r="U101" s="344"/>
      <c r="V101" s="366" t="str">
        <f>S101</f>
        <v xml:space="preserve"> </v>
      </c>
      <c r="W101" s="331"/>
      <c r="X101" s="345"/>
      <c r="Y101" s="368"/>
    </row>
    <row r="102" spans="1:81" ht="12" hidden="1" customHeight="1">
      <c r="A102" s="369"/>
      <c r="B102" s="334"/>
      <c r="C102" s="334"/>
      <c r="D102" s="370"/>
      <c r="E102" s="335"/>
      <c r="F102" s="335"/>
      <c r="G102" s="371">
        <f>SUM(G94,G96,G98)</f>
        <v>0</v>
      </c>
      <c r="H102" s="371">
        <f>G102*I102/100</f>
        <v>0</v>
      </c>
      <c r="I102" s="372"/>
      <c r="J102" s="335"/>
      <c r="K102" s="373">
        <f>K94+K96+K98</f>
        <v>0</v>
      </c>
      <c r="L102" s="374">
        <f>K102*I102/100</f>
        <v>0</v>
      </c>
      <c r="M102" s="335"/>
      <c r="N102" s="371">
        <f t="shared" si="2"/>
        <v>0</v>
      </c>
      <c r="O102" s="371">
        <f>N102*I102/100</f>
        <v>0</v>
      </c>
      <c r="P102" s="375"/>
      <c r="Q102" s="371">
        <v>0</v>
      </c>
      <c r="R102" s="376">
        <f>IF(ISERROR(N102-O102-Q101-Q102),0,N102-O102-Q101-Q102)</f>
        <v>0</v>
      </c>
      <c r="S102" s="371">
        <f>R102+Q102</f>
        <v>0</v>
      </c>
      <c r="T102" s="335"/>
      <c r="U102" s="374">
        <f>U98+U96+U94</f>
        <v>0</v>
      </c>
      <c r="V102" s="377">
        <f>IF(ISERROR(H102-O102-Q101)," ",H102-O102-Q101)</f>
        <v>0</v>
      </c>
      <c r="W102" s="334"/>
      <c r="X102" s="378"/>
      <c r="Y102" s="335"/>
      <c r="Z102" s="379">
        <f>G93</f>
        <v>0</v>
      </c>
      <c r="AA102" s="380">
        <f>G94</f>
        <v>0</v>
      </c>
      <c r="AB102" s="379">
        <f>G95</f>
        <v>0</v>
      </c>
      <c r="AC102" s="380">
        <f>G96</f>
        <v>0</v>
      </c>
      <c r="AD102" s="379">
        <f>G97</f>
        <v>0</v>
      </c>
      <c r="AE102" s="380">
        <f>G98</f>
        <v>0</v>
      </c>
      <c r="AF102" s="379">
        <f>G100</f>
        <v>0</v>
      </c>
      <c r="AG102" s="380">
        <f>G102</f>
        <v>0</v>
      </c>
      <c r="AH102" s="379">
        <f>H100</f>
        <v>0</v>
      </c>
      <c r="AI102" s="380">
        <f>H102</f>
        <v>0</v>
      </c>
      <c r="AJ102" s="379">
        <f>K93</f>
        <v>0</v>
      </c>
      <c r="AK102" s="380">
        <f>K94</f>
        <v>0</v>
      </c>
      <c r="AL102" s="379">
        <f>L97</f>
        <v>0</v>
      </c>
      <c r="AM102" s="380">
        <f>K96</f>
        <v>0</v>
      </c>
      <c r="AN102" s="379">
        <f>K97</f>
        <v>0</v>
      </c>
      <c r="AO102" s="380">
        <f>K98</f>
        <v>0</v>
      </c>
      <c r="AP102" s="379">
        <f>K100</f>
        <v>0</v>
      </c>
      <c r="AQ102" s="380">
        <f>K102</f>
        <v>0</v>
      </c>
      <c r="AR102" s="379">
        <f>L100</f>
        <v>0</v>
      </c>
      <c r="AS102" s="380">
        <f>L102</f>
        <v>0</v>
      </c>
      <c r="AT102" s="379">
        <f>N93</f>
        <v>0</v>
      </c>
      <c r="AU102" s="380">
        <f>N94</f>
        <v>0</v>
      </c>
      <c r="AV102" s="379">
        <f>N95</f>
        <v>0</v>
      </c>
      <c r="AW102" s="380">
        <f>N96</f>
        <v>0</v>
      </c>
      <c r="AX102" s="379">
        <f>N97</f>
        <v>0</v>
      </c>
      <c r="AY102" s="380">
        <f>N98</f>
        <v>0</v>
      </c>
      <c r="AZ102" s="379">
        <f>N100</f>
        <v>0</v>
      </c>
      <c r="BA102" s="380">
        <f>N102</f>
        <v>0</v>
      </c>
      <c r="BB102" s="379">
        <f>O99</f>
        <v>0</v>
      </c>
      <c r="BC102" s="380">
        <f>O100</f>
        <v>0</v>
      </c>
      <c r="BD102" s="381" t="str">
        <f>O101</f>
        <v xml:space="preserve"> </v>
      </c>
      <c r="BE102" s="380">
        <f>O102</f>
        <v>0</v>
      </c>
      <c r="BF102" s="382">
        <f>Q99</f>
        <v>0</v>
      </c>
      <c r="BG102" s="379">
        <f>Q100</f>
        <v>0</v>
      </c>
      <c r="BH102" s="382">
        <f>Q101</f>
        <v>0</v>
      </c>
      <c r="BI102" s="380">
        <f>Q102</f>
        <v>0</v>
      </c>
      <c r="BJ102" s="382">
        <f>R99</f>
        <v>0</v>
      </c>
      <c r="BK102" s="379">
        <f>R100</f>
        <v>0</v>
      </c>
      <c r="BL102" s="382">
        <f>R101</f>
        <v>0</v>
      </c>
      <c r="BM102" s="380">
        <f>R102</f>
        <v>0</v>
      </c>
      <c r="BN102" s="382">
        <f>S99</f>
        <v>0</v>
      </c>
      <c r="BO102" s="379">
        <f>S100</f>
        <v>0</v>
      </c>
      <c r="BP102" s="382" t="str">
        <f>S101</f>
        <v xml:space="preserve"> </v>
      </c>
      <c r="BQ102" s="380">
        <f>S102</f>
        <v>0</v>
      </c>
      <c r="BR102" s="379">
        <f>U93</f>
        <v>0</v>
      </c>
      <c r="BS102" s="380">
        <f>U94</f>
        <v>0</v>
      </c>
      <c r="BT102" s="379">
        <f>U95</f>
        <v>0</v>
      </c>
      <c r="BU102" s="380">
        <f>U96</f>
        <v>0</v>
      </c>
      <c r="BV102" s="379">
        <f>U97</f>
        <v>0</v>
      </c>
      <c r="BW102" s="380">
        <f>U98</f>
        <v>0</v>
      </c>
      <c r="BX102" s="379">
        <f>U100</f>
        <v>0</v>
      </c>
      <c r="BY102" s="380">
        <f>U102</f>
        <v>0</v>
      </c>
      <c r="BZ102" s="379">
        <f>V99</f>
        <v>0</v>
      </c>
      <c r="CA102" s="380">
        <f>V100</f>
        <v>0</v>
      </c>
      <c r="CB102" s="379" t="str">
        <f>V101</f>
        <v xml:space="preserve"> </v>
      </c>
      <c r="CC102" s="380">
        <f>V102</f>
        <v>0</v>
      </c>
    </row>
    <row r="103" spans="1:81" ht="12" hidden="1" customHeight="1">
      <c r="A103" s="339"/>
      <c r="B103" s="331"/>
      <c r="C103" s="331"/>
      <c r="D103" s="61"/>
      <c r="E103" s="331"/>
      <c r="F103" s="331"/>
      <c r="G103" s="340"/>
      <c r="H103" s="341"/>
      <c r="I103" s="331"/>
      <c r="J103" s="331"/>
      <c r="K103" s="342"/>
      <c r="L103" s="331"/>
      <c r="M103" s="331"/>
      <c r="N103" s="343">
        <f t="shared" si="2"/>
        <v>0</v>
      </c>
      <c r="O103" s="344"/>
      <c r="P103" s="344"/>
      <c r="Q103" s="344"/>
      <c r="R103" s="344"/>
      <c r="S103" s="344"/>
      <c r="T103" s="331"/>
      <c r="U103" s="343">
        <f>IF(ISERROR(G103-K103-N103)," ",G103-K103-N103)</f>
        <v>0</v>
      </c>
      <c r="V103" s="344"/>
      <c r="W103" s="331"/>
      <c r="X103" s="345"/>
      <c r="Y103" s="328"/>
    </row>
    <row r="104" spans="1:81" ht="12" hidden="1" customHeight="1">
      <c r="A104" s="339"/>
      <c r="B104" s="331"/>
      <c r="C104" s="331"/>
      <c r="D104" s="346" t="s">
        <v>47</v>
      </c>
      <c r="E104" s="331"/>
      <c r="F104" s="331"/>
      <c r="G104" s="347"/>
      <c r="H104" s="348"/>
      <c r="I104" s="331"/>
      <c r="J104" s="331"/>
      <c r="K104" s="349">
        <v>0</v>
      </c>
      <c r="L104" s="350"/>
      <c r="M104" s="331"/>
      <c r="N104" s="347">
        <f t="shared" si="2"/>
        <v>0</v>
      </c>
      <c r="O104" s="350"/>
      <c r="P104" s="331"/>
      <c r="Q104" s="350"/>
      <c r="R104" s="350"/>
      <c r="S104" s="350"/>
      <c r="T104" s="331"/>
      <c r="U104" s="351">
        <f>G104-K104-N104</f>
        <v>0</v>
      </c>
      <c r="V104" s="350"/>
      <c r="W104" s="330"/>
      <c r="X104" s="352"/>
      <c r="Y104" s="328"/>
    </row>
    <row r="105" spans="1:81" ht="12" hidden="1" customHeight="1">
      <c r="A105" s="353"/>
      <c r="B105" s="331"/>
      <c r="C105" s="331"/>
      <c r="D105" s="61"/>
      <c r="E105" s="331"/>
      <c r="F105" s="354"/>
      <c r="G105" s="340"/>
      <c r="H105" s="341"/>
      <c r="I105" s="331"/>
      <c r="J105" s="354"/>
      <c r="K105" s="331"/>
      <c r="L105" s="331"/>
      <c r="M105" s="354" t="str">
        <f>IF($F105=0," ",$F105)</f>
        <v xml:space="preserve"> </v>
      </c>
      <c r="N105" s="343">
        <f t="shared" si="2"/>
        <v>0</v>
      </c>
      <c r="O105" s="331"/>
      <c r="P105" s="354"/>
      <c r="Q105" s="331"/>
      <c r="R105" s="331"/>
      <c r="S105" s="331"/>
      <c r="T105" s="354" t="str">
        <f>IF($F105=0," ",$F105)</f>
        <v xml:space="preserve"> </v>
      </c>
      <c r="U105" s="343">
        <f>IF(ISERROR(G105-L107-N105)," ",G105-L107-N105)</f>
        <v>0</v>
      </c>
      <c r="V105" s="331"/>
      <c r="W105" s="331"/>
      <c r="X105" s="345"/>
      <c r="Y105" s="328"/>
    </row>
    <row r="106" spans="1:81" ht="12" hidden="1" customHeight="1">
      <c r="A106" s="355"/>
      <c r="B106" s="330"/>
      <c r="C106" s="331"/>
      <c r="D106" s="346" t="s">
        <v>48</v>
      </c>
      <c r="E106" s="331"/>
      <c r="F106" s="354"/>
      <c r="G106" s="347">
        <v>0</v>
      </c>
      <c r="H106" s="348"/>
      <c r="I106" s="331"/>
      <c r="J106" s="354"/>
      <c r="K106" s="349">
        <v>0</v>
      </c>
      <c r="L106" s="350"/>
      <c r="M106" s="354" t="str">
        <f>IF($F106=0," ",$F106)</f>
        <v xml:space="preserve"> </v>
      </c>
      <c r="N106" s="347">
        <f t="shared" si="2"/>
        <v>0</v>
      </c>
      <c r="O106" s="350"/>
      <c r="P106" s="331"/>
      <c r="Q106" s="350"/>
      <c r="R106" s="350"/>
      <c r="S106" s="350"/>
      <c r="T106" s="354" t="str">
        <f>IF($F106=0," ",$F106)</f>
        <v xml:space="preserve"> </v>
      </c>
      <c r="U106" s="351">
        <f>G106-K106-N106</f>
        <v>0</v>
      </c>
      <c r="V106" s="350"/>
      <c r="W106" s="330"/>
      <c r="X106" s="345"/>
      <c r="Y106" s="328"/>
    </row>
    <row r="107" spans="1:81" ht="12" hidden="1" customHeight="1">
      <c r="A107" s="355" t="s">
        <v>49</v>
      </c>
      <c r="B107" s="331"/>
      <c r="C107" s="331"/>
      <c r="D107" s="61"/>
      <c r="E107" s="331"/>
      <c r="F107" s="330"/>
      <c r="G107" s="340"/>
      <c r="H107" s="341"/>
      <c r="I107" s="331"/>
      <c r="J107" s="330" t="str">
        <f>IF($F107=0," ",$F107)</f>
        <v xml:space="preserve"> </v>
      </c>
      <c r="K107" s="342"/>
      <c r="L107" s="342"/>
      <c r="M107" s="330" t="str">
        <f>IF($F107=0," ",$F107)</f>
        <v xml:space="preserve"> </v>
      </c>
      <c r="N107" s="343">
        <f t="shared" si="2"/>
        <v>0</v>
      </c>
      <c r="O107" s="331"/>
      <c r="P107" s="331"/>
      <c r="Q107" s="331"/>
      <c r="R107" s="331"/>
      <c r="S107" s="331"/>
      <c r="T107" s="330" t="str">
        <f>IF($F107=0," ",$F107)</f>
        <v xml:space="preserve"> </v>
      </c>
      <c r="U107" s="343">
        <f>IF(ISERROR(G107-K107-N107)," ",G107-K107-N107)</f>
        <v>0</v>
      </c>
      <c r="V107" s="331"/>
      <c r="W107" s="331"/>
      <c r="X107" s="345"/>
      <c r="Y107" s="328"/>
    </row>
    <row r="108" spans="1:81" ht="12" hidden="1" customHeight="1">
      <c r="A108" s="339"/>
      <c r="B108" s="330"/>
      <c r="C108" s="331"/>
      <c r="D108" s="346" t="s">
        <v>50</v>
      </c>
      <c r="E108" s="331"/>
      <c r="F108" s="356"/>
      <c r="G108" s="347">
        <v>0</v>
      </c>
      <c r="H108" s="348"/>
      <c r="I108" s="331"/>
      <c r="J108" s="356"/>
      <c r="K108" s="349">
        <v>0</v>
      </c>
      <c r="L108" s="350"/>
      <c r="M108" s="356" t="str">
        <f>IF($F108=0," ",$F108)</f>
        <v xml:space="preserve"> </v>
      </c>
      <c r="N108" s="347">
        <f t="shared" si="2"/>
        <v>0</v>
      </c>
      <c r="O108" s="350"/>
      <c r="P108" s="331"/>
      <c r="Q108" s="350"/>
      <c r="R108" s="350"/>
      <c r="S108" s="350"/>
      <c r="T108" s="356" t="str">
        <f>IF($F108=0," ",$F108)</f>
        <v xml:space="preserve"> </v>
      </c>
      <c r="U108" s="351">
        <f>G108-K108-N108</f>
        <v>0</v>
      </c>
      <c r="V108" s="350"/>
      <c r="W108" s="330"/>
      <c r="X108" s="345"/>
      <c r="Y108" s="329"/>
    </row>
    <row r="109" spans="1:81" ht="12" hidden="1" customHeight="1">
      <c r="A109" s="339"/>
      <c r="B109" s="331"/>
      <c r="C109" s="331"/>
      <c r="D109" s="357"/>
      <c r="E109" s="331"/>
      <c r="F109" s="331"/>
      <c r="G109" s="341"/>
      <c r="H109" s="358"/>
      <c r="I109" s="331"/>
      <c r="J109" s="331"/>
      <c r="K109" s="328"/>
      <c r="L109" s="328"/>
      <c r="M109" s="331"/>
      <c r="N109" s="343">
        <f t="shared" ref="N109:N140" si="3">G109</f>
        <v>0</v>
      </c>
      <c r="O109" s="360"/>
      <c r="P109" s="331"/>
      <c r="Q109" s="361">
        <f>IF(ISERROR(N110*I110/100-O110=0)," ",N110*I110/100-O110)</f>
        <v>0</v>
      </c>
      <c r="R109" s="328"/>
      <c r="S109" s="361">
        <f>Q109</f>
        <v>0</v>
      </c>
      <c r="T109" s="331"/>
      <c r="U109" s="328"/>
      <c r="V109" s="362">
        <f>S109</f>
        <v>0</v>
      </c>
      <c r="W109" s="330"/>
      <c r="X109" s="352"/>
      <c r="Y109" s="328"/>
    </row>
    <row r="110" spans="1:81" ht="12" hidden="1" customHeight="1">
      <c r="A110" s="339"/>
      <c r="B110" s="331"/>
      <c r="C110" s="331"/>
      <c r="D110" s="357"/>
      <c r="E110" s="331"/>
      <c r="F110" s="331"/>
      <c r="G110" s="343">
        <f>SUM(G103,G105,G107)</f>
        <v>0</v>
      </c>
      <c r="H110" s="343">
        <f>IF(ISERROR(G110*I110/100)," ",G110*I110/100)</f>
        <v>0</v>
      </c>
      <c r="I110" s="363"/>
      <c r="J110" s="331"/>
      <c r="K110" s="342"/>
      <c r="L110" s="340"/>
      <c r="M110" s="331"/>
      <c r="N110" s="343">
        <f t="shared" si="3"/>
        <v>0</v>
      </c>
      <c r="O110" s="343">
        <f>N110*I110/100</f>
        <v>0</v>
      </c>
      <c r="P110" s="331"/>
      <c r="Q110" s="343">
        <v>0</v>
      </c>
      <c r="R110" s="343">
        <f>IF(ISERROR(N110-O110-Q109-Q110),0,N110-O110-Q109-Q110)</f>
        <v>0</v>
      </c>
      <c r="S110" s="343">
        <f>R110+Q110</f>
        <v>0</v>
      </c>
      <c r="T110" s="331"/>
      <c r="U110" s="343">
        <f>IF(ISERROR(U103+U105+U107)," ",U103+U105+U107)</f>
        <v>0</v>
      </c>
      <c r="V110" s="343">
        <f>IF(ISERROR(H110-O110-Q109)," ",H110-O110-Q109)</f>
        <v>0</v>
      </c>
      <c r="W110" s="364"/>
      <c r="X110" s="345"/>
      <c r="Y110" s="328"/>
    </row>
    <row r="111" spans="1:81" ht="12" hidden="1" customHeight="1">
      <c r="A111" s="339"/>
      <c r="B111" s="331"/>
      <c r="C111" s="331"/>
      <c r="D111" s="357" t="s">
        <v>1</v>
      </c>
      <c r="E111" s="328"/>
      <c r="F111" s="328"/>
      <c r="G111" s="341"/>
      <c r="H111" s="358"/>
      <c r="I111" s="328"/>
      <c r="J111" s="328"/>
      <c r="K111" s="365"/>
      <c r="L111" s="331"/>
      <c r="M111" s="328"/>
      <c r="N111" s="343">
        <f t="shared" si="3"/>
        <v>0</v>
      </c>
      <c r="O111" s="366" t="str">
        <f>IF(OR(K112*I112/100-L112=0,ISERROR(K112*I112/100-L112=0))," ",K112*I112/100-L112)</f>
        <v xml:space="preserve"> </v>
      </c>
      <c r="P111" s="331"/>
      <c r="Q111" s="367">
        <f>IF(ISERROR(N112*I112/100-O112=0)," ",N112*I112/100-O112)</f>
        <v>0</v>
      </c>
      <c r="R111" s="344"/>
      <c r="S111" s="366" t="str">
        <f>IF(Q111=0," ",Q111)</f>
        <v xml:space="preserve"> </v>
      </c>
      <c r="T111" s="328"/>
      <c r="U111" s="344"/>
      <c r="V111" s="366" t="str">
        <f>S111</f>
        <v xml:space="preserve"> </v>
      </c>
      <c r="W111" s="331"/>
      <c r="X111" s="345"/>
      <c r="Y111" s="368"/>
    </row>
    <row r="112" spans="1:81" ht="12" hidden="1" customHeight="1">
      <c r="A112" s="369"/>
      <c r="B112" s="334"/>
      <c r="C112" s="334"/>
      <c r="D112" s="370"/>
      <c r="E112" s="335"/>
      <c r="F112" s="335"/>
      <c r="G112" s="371">
        <f>SUM(G104,G106,G108)</f>
        <v>0</v>
      </c>
      <c r="H112" s="371">
        <f>G112*I112/100</f>
        <v>0</v>
      </c>
      <c r="I112" s="372"/>
      <c r="J112" s="335"/>
      <c r="K112" s="373">
        <f>K104+K106+K108</f>
        <v>0</v>
      </c>
      <c r="L112" s="374">
        <f>K112*I112/100</f>
        <v>0</v>
      </c>
      <c r="M112" s="335"/>
      <c r="N112" s="371">
        <f t="shared" si="3"/>
        <v>0</v>
      </c>
      <c r="O112" s="371">
        <f>N112*I112/100</f>
        <v>0</v>
      </c>
      <c r="P112" s="375"/>
      <c r="Q112" s="371">
        <v>0</v>
      </c>
      <c r="R112" s="376">
        <f>IF(ISERROR(N112-O112-Q111-Q112),0,N112-O112-Q111-Q112)</f>
        <v>0</v>
      </c>
      <c r="S112" s="371">
        <f>R112+Q112</f>
        <v>0</v>
      </c>
      <c r="T112" s="335"/>
      <c r="U112" s="374">
        <f>U108+U106+U104</f>
        <v>0</v>
      </c>
      <c r="V112" s="377">
        <f>IF(ISERROR(H112-O112-Q111)," ",H112-O112-Q111)</f>
        <v>0</v>
      </c>
      <c r="W112" s="334"/>
      <c r="X112" s="378"/>
      <c r="Y112" s="335"/>
      <c r="Z112" s="379">
        <f>G103</f>
        <v>0</v>
      </c>
      <c r="AA112" s="380">
        <f>G104</f>
        <v>0</v>
      </c>
      <c r="AB112" s="379">
        <f>G105</f>
        <v>0</v>
      </c>
      <c r="AC112" s="380">
        <f>G106</f>
        <v>0</v>
      </c>
      <c r="AD112" s="379">
        <f>G107</f>
        <v>0</v>
      </c>
      <c r="AE112" s="380">
        <f>G108</f>
        <v>0</v>
      </c>
      <c r="AF112" s="379">
        <f>G110</f>
        <v>0</v>
      </c>
      <c r="AG112" s="380">
        <f>G112</f>
        <v>0</v>
      </c>
      <c r="AH112" s="379">
        <f>H110</f>
        <v>0</v>
      </c>
      <c r="AI112" s="380">
        <f>H112</f>
        <v>0</v>
      </c>
      <c r="AJ112" s="379">
        <f>K103</f>
        <v>0</v>
      </c>
      <c r="AK112" s="380">
        <f>K104</f>
        <v>0</v>
      </c>
      <c r="AL112" s="379">
        <f>L107</f>
        <v>0</v>
      </c>
      <c r="AM112" s="380">
        <f>K106</f>
        <v>0</v>
      </c>
      <c r="AN112" s="379">
        <f>K107</f>
        <v>0</v>
      </c>
      <c r="AO112" s="380">
        <f>K108</f>
        <v>0</v>
      </c>
      <c r="AP112" s="379">
        <f>K110</f>
        <v>0</v>
      </c>
      <c r="AQ112" s="380">
        <f>K112</f>
        <v>0</v>
      </c>
      <c r="AR112" s="379">
        <f>L110</f>
        <v>0</v>
      </c>
      <c r="AS112" s="380">
        <f>L112</f>
        <v>0</v>
      </c>
      <c r="AT112" s="379">
        <f>N103</f>
        <v>0</v>
      </c>
      <c r="AU112" s="380">
        <f>N104</f>
        <v>0</v>
      </c>
      <c r="AV112" s="379">
        <f>N105</f>
        <v>0</v>
      </c>
      <c r="AW112" s="380">
        <f>N106</f>
        <v>0</v>
      </c>
      <c r="AX112" s="379">
        <f>N107</f>
        <v>0</v>
      </c>
      <c r="AY112" s="380">
        <f>N108</f>
        <v>0</v>
      </c>
      <c r="AZ112" s="379">
        <f>N110</f>
        <v>0</v>
      </c>
      <c r="BA112" s="380">
        <f>N112</f>
        <v>0</v>
      </c>
      <c r="BB112" s="379">
        <f>O109</f>
        <v>0</v>
      </c>
      <c r="BC112" s="380">
        <f>O110</f>
        <v>0</v>
      </c>
      <c r="BD112" s="381" t="str">
        <f>O111</f>
        <v xml:space="preserve"> </v>
      </c>
      <c r="BE112" s="380">
        <f>O112</f>
        <v>0</v>
      </c>
      <c r="BF112" s="382">
        <f>Q109</f>
        <v>0</v>
      </c>
      <c r="BG112" s="379">
        <f>Q110</f>
        <v>0</v>
      </c>
      <c r="BH112" s="382">
        <f>Q111</f>
        <v>0</v>
      </c>
      <c r="BI112" s="380">
        <f>Q112</f>
        <v>0</v>
      </c>
      <c r="BJ112" s="382">
        <f>R109</f>
        <v>0</v>
      </c>
      <c r="BK112" s="379">
        <f>R110</f>
        <v>0</v>
      </c>
      <c r="BL112" s="382">
        <f>R111</f>
        <v>0</v>
      </c>
      <c r="BM112" s="380">
        <f>R112</f>
        <v>0</v>
      </c>
      <c r="BN112" s="382">
        <f>S109</f>
        <v>0</v>
      </c>
      <c r="BO112" s="379">
        <f>S110</f>
        <v>0</v>
      </c>
      <c r="BP112" s="382" t="str">
        <f>S111</f>
        <v xml:space="preserve"> </v>
      </c>
      <c r="BQ112" s="380">
        <f>S112</f>
        <v>0</v>
      </c>
      <c r="BR112" s="379">
        <f>U103</f>
        <v>0</v>
      </c>
      <c r="BS112" s="380">
        <f>U104</f>
        <v>0</v>
      </c>
      <c r="BT112" s="379">
        <f>U105</f>
        <v>0</v>
      </c>
      <c r="BU112" s="380">
        <f>U106</f>
        <v>0</v>
      </c>
      <c r="BV112" s="379">
        <f>U107</f>
        <v>0</v>
      </c>
      <c r="BW112" s="380">
        <f>U108</f>
        <v>0</v>
      </c>
      <c r="BX112" s="379">
        <f>U110</f>
        <v>0</v>
      </c>
      <c r="BY112" s="380">
        <f>U112</f>
        <v>0</v>
      </c>
      <c r="BZ112" s="379">
        <f>V109</f>
        <v>0</v>
      </c>
      <c r="CA112" s="380">
        <f>V110</f>
        <v>0</v>
      </c>
      <c r="CB112" s="379" t="str">
        <f>V111</f>
        <v xml:space="preserve"> </v>
      </c>
      <c r="CC112" s="380">
        <f>V112</f>
        <v>0</v>
      </c>
    </row>
    <row r="113" spans="1:81" ht="12" hidden="1" customHeight="1">
      <c r="A113" s="339"/>
      <c r="B113" s="331"/>
      <c r="C113" s="331"/>
      <c r="D113" s="61"/>
      <c r="E113" s="331"/>
      <c r="F113" s="331"/>
      <c r="G113" s="340"/>
      <c r="H113" s="341"/>
      <c r="I113" s="331"/>
      <c r="J113" s="331"/>
      <c r="K113" s="342"/>
      <c r="L113" s="331"/>
      <c r="M113" s="331"/>
      <c r="N113" s="343">
        <f t="shared" si="3"/>
        <v>0</v>
      </c>
      <c r="O113" s="344"/>
      <c r="P113" s="344"/>
      <c r="Q113" s="344"/>
      <c r="R113" s="344"/>
      <c r="S113" s="344"/>
      <c r="T113" s="331"/>
      <c r="U113" s="343">
        <f>IF(ISERROR(G113-K113-N113)," ",G113-K113-N113)</f>
        <v>0</v>
      </c>
      <c r="V113" s="344"/>
      <c r="W113" s="331"/>
      <c r="X113" s="345"/>
      <c r="Y113" s="328"/>
    </row>
    <row r="114" spans="1:81" ht="12" hidden="1" customHeight="1">
      <c r="A114" s="339"/>
      <c r="B114" s="331"/>
      <c r="C114" s="331"/>
      <c r="D114" s="346" t="s">
        <v>47</v>
      </c>
      <c r="E114" s="331"/>
      <c r="F114" s="331"/>
      <c r="G114" s="347"/>
      <c r="H114" s="348"/>
      <c r="I114" s="331"/>
      <c r="J114" s="331"/>
      <c r="K114" s="349">
        <v>0</v>
      </c>
      <c r="L114" s="350"/>
      <c r="M114" s="331"/>
      <c r="N114" s="347">
        <f t="shared" si="3"/>
        <v>0</v>
      </c>
      <c r="O114" s="350"/>
      <c r="P114" s="331"/>
      <c r="Q114" s="350"/>
      <c r="R114" s="350"/>
      <c r="S114" s="350"/>
      <c r="T114" s="331"/>
      <c r="U114" s="351">
        <f>G114-K114-N114</f>
        <v>0</v>
      </c>
      <c r="V114" s="350"/>
      <c r="W114" s="330"/>
      <c r="X114" s="352"/>
      <c r="Y114" s="328"/>
    </row>
    <row r="115" spans="1:81" ht="12" hidden="1" customHeight="1">
      <c r="A115" s="353"/>
      <c r="B115" s="331"/>
      <c r="C115" s="331"/>
      <c r="D115" s="61"/>
      <c r="E115" s="331"/>
      <c r="F115" s="354"/>
      <c r="G115" s="340"/>
      <c r="H115" s="341"/>
      <c r="I115" s="331"/>
      <c r="J115" s="354"/>
      <c r="K115" s="331"/>
      <c r="L115" s="331"/>
      <c r="M115" s="354" t="str">
        <f>IF($F115=0," ",$F115)</f>
        <v xml:space="preserve"> </v>
      </c>
      <c r="N115" s="343">
        <f t="shared" si="3"/>
        <v>0</v>
      </c>
      <c r="O115" s="331"/>
      <c r="P115" s="354"/>
      <c r="Q115" s="331"/>
      <c r="R115" s="331"/>
      <c r="S115" s="331"/>
      <c r="T115" s="354" t="str">
        <f>IF($F115=0," ",$F115)</f>
        <v xml:space="preserve"> </v>
      </c>
      <c r="U115" s="343">
        <f>IF(ISERROR(G115-L117-N115)," ",G115-L117-N115)</f>
        <v>0</v>
      </c>
      <c r="V115" s="331"/>
      <c r="W115" s="331"/>
      <c r="X115" s="345"/>
      <c r="Y115" s="328"/>
    </row>
    <row r="116" spans="1:81" ht="12" hidden="1" customHeight="1">
      <c r="A116" s="355"/>
      <c r="B116" s="330"/>
      <c r="C116" s="331"/>
      <c r="D116" s="346" t="s">
        <v>48</v>
      </c>
      <c r="E116" s="331"/>
      <c r="F116" s="354"/>
      <c r="G116" s="347">
        <v>0</v>
      </c>
      <c r="H116" s="348"/>
      <c r="I116" s="331"/>
      <c r="J116" s="354"/>
      <c r="K116" s="349">
        <v>0</v>
      </c>
      <c r="L116" s="350"/>
      <c r="M116" s="354" t="str">
        <f>IF($F116=0," ",$F116)</f>
        <v xml:space="preserve"> </v>
      </c>
      <c r="N116" s="347">
        <f t="shared" si="3"/>
        <v>0</v>
      </c>
      <c r="O116" s="350"/>
      <c r="P116" s="331"/>
      <c r="Q116" s="350"/>
      <c r="R116" s="350"/>
      <c r="S116" s="350"/>
      <c r="T116" s="354" t="str">
        <f>IF($F116=0," ",$F116)</f>
        <v xml:space="preserve"> </v>
      </c>
      <c r="U116" s="351">
        <f>G116-K116-N116</f>
        <v>0</v>
      </c>
      <c r="V116" s="350"/>
      <c r="W116" s="330" t="s">
        <v>15</v>
      </c>
      <c r="X116" s="345"/>
      <c r="Y116" s="328"/>
    </row>
    <row r="117" spans="1:81" ht="12" hidden="1" customHeight="1">
      <c r="A117" s="355" t="s">
        <v>49</v>
      </c>
      <c r="B117" s="331"/>
      <c r="C117" s="331"/>
      <c r="D117" s="61"/>
      <c r="E117" s="331"/>
      <c r="F117" s="330"/>
      <c r="G117" s="340"/>
      <c r="H117" s="341"/>
      <c r="I117" s="331"/>
      <c r="J117" s="330" t="str">
        <f>IF($F117=0," ",$F117)</f>
        <v xml:space="preserve"> </v>
      </c>
      <c r="K117" s="342"/>
      <c r="L117" s="342"/>
      <c r="M117" s="330" t="str">
        <f>IF($F117=0," ",$F117)</f>
        <v xml:space="preserve"> </v>
      </c>
      <c r="N117" s="343">
        <f t="shared" si="3"/>
        <v>0</v>
      </c>
      <c r="O117" s="331"/>
      <c r="P117" s="331"/>
      <c r="Q117" s="331"/>
      <c r="R117" s="331"/>
      <c r="S117" s="331"/>
      <c r="T117" s="330" t="str">
        <f>IF($F117=0," ",$F117)</f>
        <v xml:space="preserve"> </v>
      </c>
      <c r="U117" s="343">
        <f>IF(ISERROR(G117-K117-N117)," ",G117-K117-N117)</f>
        <v>0</v>
      </c>
      <c r="V117" s="331"/>
      <c r="W117" s="331"/>
      <c r="X117" s="345"/>
      <c r="Y117" s="328"/>
    </row>
    <row r="118" spans="1:81" ht="12" hidden="1" customHeight="1">
      <c r="A118" s="339"/>
      <c r="B118" s="330"/>
      <c r="C118" s="331"/>
      <c r="D118" s="346" t="s">
        <v>50</v>
      </c>
      <c r="E118" s="331"/>
      <c r="F118" s="356"/>
      <c r="G118" s="347">
        <v>0</v>
      </c>
      <c r="H118" s="348"/>
      <c r="I118" s="331"/>
      <c r="J118" s="356"/>
      <c r="K118" s="349">
        <v>0</v>
      </c>
      <c r="L118" s="350"/>
      <c r="M118" s="356" t="str">
        <f>IF($F118=0," ",$F118)</f>
        <v xml:space="preserve"> </v>
      </c>
      <c r="N118" s="347">
        <f t="shared" si="3"/>
        <v>0</v>
      </c>
      <c r="O118" s="350"/>
      <c r="P118" s="331"/>
      <c r="Q118" s="350"/>
      <c r="R118" s="350"/>
      <c r="S118" s="350"/>
      <c r="T118" s="356" t="str">
        <f>IF($F118=0," ",$F118)</f>
        <v xml:space="preserve"> </v>
      </c>
      <c r="U118" s="351">
        <f>G118-K118-N118</f>
        <v>0</v>
      </c>
      <c r="V118" s="350"/>
      <c r="W118" s="330"/>
      <c r="X118" s="345"/>
      <c r="Y118" s="329"/>
    </row>
    <row r="119" spans="1:81" ht="12" hidden="1" customHeight="1">
      <c r="A119" s="339"/>
      <c r="B119" s="331"/>
      <c r="C119" s="331"/>
      <c r="D119" s="357"/>
      <c r="E119" s="331"/>
      <c r="F119" s="331"/>
      <c r="G119" s="341"/>
      <c r="H119" s="358"/>
      <c r="I119" s="331"/>
      <c r="J119" s="331"/>
      <c r="K119" s="328"/>
      <c r="L119" s="328"/>
      <c r="M119" s="331"/>
      <c r="N119" s="359">
        <f t="shared" si="3"/>
        <v>0</v>
      </c>
      <c r="O119" s="360"/>
      <c r="P119" s="331"/>
      <c r="Q119" s="361">
        <f>IF(ISERROR(N120*I120/100-O120=0)," ",N120*I120/100-O120)</f>
        <v>0</v>
      </c>
      <c r="R119" s="328"/>
      <c r="S119" s="361">
        <f>Q119</f>
        <v>0</v>
      </c>
      <c r="T119" s="331"/>
      <c r="U119" s="328"/>
      <c r="V119" s="362">
        <f>S119</f>
        <v>0</v>
      </c>
      <c r="W119" s="330" t="s">
        <v>68</v>
      </c>
      <c r="X119" s="352"/>
      <c r="Y119" s="328"/>
    </row>
    <row r="120" spans="1:81" ht="12" hidden="1" customHeight="1">
      <c r="A120" s="339"/>
      <c r="B120" s="331"/>
      <c r="C120" s="331"/>
      <c r="D120" s="357"/>
      <c r="E120" s="331"/>
      <c r="F120" s="331"/>
      <c r="G120" s="343">
        <f>SUM(G113,G115,G117)</f>
        <v>0</v>
      </c>
      <c r="H120" s="343">
        <f>IF(ISERROR(G120*I120/100)," ",G120*I120/100)</f>
        <v>0</v>
      </c>
      <c r="I120" s="363"/>
      <c r="J120" s="331"/>
      <c r="K120" s="342"/>
      <c r="L120" s="340"/>
      <c r="M120" s="331"/>
      <c r="N120" s="343">
        <f t="shared" si="3"/>
        <v>0</v>
      </c>
      <c r="O120" s="343">
        <f>N120*I120/100</f>
        <v>0</v>
      </c>
      <c r="P120" s="331"/>
      <c r="Q120" s="343">
        <v>0</v>
      </c>
      <c r="R120" s="343">
        <f>IF(ISERROR(N120-O120-Q119-Q120),0,N120-O120-Q119-Q120)</f>
        <v>0</v>
      </c>
      <c r="S120" s="343">
        <f>R120+Q120</f>
        <v>0</v>
      </c>
      <c r="T120" s="331"/>
      <c r="U120" s="343">
        <f>IF(ISERROR(U113+U115+U117)," ",U113+U115+U117)</f>
        <v>0</v>
      </c>
      <c r="V120" s="343">
        <f>IF(ISERROR(H120-O120-Q119)," ",H120-O120-Q119)</f>
        <v>0</v>
      </c>
      <c r="W120" s="364"/>
      <c r="X120" s="345"/>
      <c r="Y120" s="328"/>
    </row>
    <row r="121" spans="1:81" ht="12" hidden="1" customHeight="1">
      <c r="A121" s="339"/>
      <c r="B121" s="331"/>
      <c r="C121" s="331"/>
      <c r="D121" s="357" t="s">
        <v>1</v>
      </c>
      <c r="E121" s="328"/>
      <c r="F121" s="328"/>
      <c r="G121" s="341"/>
      <c r="H121" s="358"/>
      <c r="I121" s="328"/>
      <c r="J121" s="328"/>
      <c r="K121" s="365"/>
      <c r="L121" s="331"/>
      <c r="M121" s="328"/>
      <c r="N121" s="343">
        <f t="shared" si="3"/>
        <v>0</v>
      </c>
      <c r="O121" s="366" t="str">
        <f>IF(OR(K122*I122/100-L122=0,ISERROR(K122*I122/100-L122=0))," ",K122*I122/100-L122)</f>
        <v xml:space="preserve"> </v>
      </c>
      <c r="P121" s="331"/>
      <c r="Q121" s="367">
        <f>IF(ISERROR(N122*I122/100-O122=0)," ",N122*I122/100-O122)</f>
        <v>0</v>
      </c>
      <c r="R121" s="344"/>
      <c r="S121" s="366" t="str">
        <f>IF(Q121=0," ",Q121)</f>
        <v xml:space="preserve"> </v>
      </c>
      <c r="T121" s="328"/>
      <c r="U121" s="344"/>
      <c r="V121" s="366" t="str">
        <f>S121</f>
        <v xml:space="preserve"> </v>
      </c>
      <c r="W121" s="331"/>
      <c r="X121" s="345"/>
      <c r="Y121" s="368"/>
    </row>
    <row r="122" spans="1:81" ht="12" hidden="1" customHeight="1">
      <c r="A122" s="369"/>
      <c r="B122" s="334"/>
      <c r="C122" s="334"/>
      <c r="D122" s="370"/>
      <c r="E122" s="335"/>
      <c r="F122" s="335"/>
      <c r="G122" s="371">
        <f>SUM(G114,G116,G118)</f>
        <v>0</v>
      </c>
      <c r="H122" s="371">
        <f>G122*I122/100</f>
        <v>0</v>
      </c>
      <c r="I122" s="372"/>
      <c r="J122" s="335"/>
      <c r="K122" s="373">
        <f>K114+K116+K118</f>
        <v>0</v>
      </c>
      <c r="L122" s="374">
        <f>K122*I122/100</f>
        <v>0</v>
      </c>
      <c r="M122" s="335"/>
      <c r="N122" s="371">
        <f t="shared" si="3"/>
        <v>0</v>
      </c>
      <c r="O122" s="371">
        <f>N122*I122/100</f>
        <v>0</v>
      </c>
      <c r="P122" s="375"/>
      <c r="Q122" s="371">
        <v>0</v>
      </c>
      <c r="R122" s="376">
        <f>IF(ISERROR(N122-O122-Q121-Q122),0,N122-O122-Q121-Q122)</f>
        <v>0</v>
      </c>
      <c r="S122" s="371">
        <f>R122+Q122</f>
        <v>0</v>
      </c>
      <c r="T122" s="335"/>
      <c r="U122" s="374">
        <f>U118+U116+U114</f>
        <v>0</v>
      </c>
      <c r="V122" s="377">
        <f>IF(ISERROR(H122-O122-Q121)," ",H122-O122-Q121)</f>
        <v>0</v>
      </c>
      <c r="W122" s="334"/>
      <c r="X122" s="378"/>
      <c r="Y122" s="335"/>
      <c r="Z122" s="379">
        <f>G113</f>
        <v>0</v>
      </c>
      <c r="AA122" s="380">
        <f>G114</f>
        <v>0</v>
      </c>
      <c r="AB122" s="379">
        <f>G115</f>
        <v>0</v>
      </c>
      <c r="AC122" s="380">
        <f>G116</f>
        <v>0</v>
      </c>
      <c r="AD122" s="379">
        <f>G117</f>
        <v>0</v>
      </c>
      <c r="AE122" s="380">
        <f>G118</f>
        <v>0</v>
      </c>
      <c r="AF122" s="379">
        <f>G120</f>
        <v>0</v>
      </c>
      <c r="AG122" s="380">
        <f>G122</f>
        <v>0</v>
      </c>
      <c r="AH122" s="379">
        <f>H120</f>
        <v>0</v>
      </c>
      <c r="AI122" s="380">
        <f>H122</f>
        <v>0</v>
      </c>
      <c r="AJ122" s="379">
        <f>K113</f>
        <v>0</v>
      </c>
      <c r="AK122" s="380">
        <f>K114</f>
        <v>0</v>
      </c>
      <c r="AL122" s="379">
        <f>L117</f>
        <v>0</v>
      </c>
      <c r="AM122" s="380">
        <f>K116</f>
        <v>0</v>
      </c>
      <c r="AN122" s="379">
        <f>K117</f>
        <v>0</v>
      </c>
      <c r="AO122" s="380">
        <f>K118</f>
        <v>0</v>
      </c>
      <c r="AP122" s="379">
        <f>K120</f>
        <v>0</v>
      </c>
      <c r="AQ122" s="380">
        <f>K122</f>
        <v>0</v>
      </c>
      <c r="AR122" s="379">
        <f>L120</f>
        <v>0</v>
      </c>
      <c r="AS122" s="380">
        <f>L122</f>
        <v>0</v>
      </c>
      <c r="AT122" s="379">
        <f>N113</f>
        <v>0</v>
      </c>
      <c r="AU122" s="380">
        <f>N114</f>
        <v>0</v>
      </c>
      <c r="AV122" s="379">
        <f>N115</f>
        <v>0</v>
      </c>
      <c r="AW122" s="380">
        <f>N116</f>
        <v>0</v>
      </c>
      <c r="AX122" s="379">
        <f>N117</f>
        <v>0</v>
      </c>
      <c r="AY122" s="380">
        <f>N118</f>
        <v>0</v>
      </c>
      <c r="AZ122" s="379">
        <f>N120</f>
        <v>0</v>
      </c>
      <c r="BA122" s="380">
        <f>N122</f>
        <v>0</v>
      </c>
      <c r="BB122" s="379">
        <f>O119</f>
        <v>0</v>
      </c>
      <c r="BC122" s="380">
        <f>O120</f>
        <v>0</v>
      </c>
      <c r="BD122" s="381" t="str">
        <f>O121</f>
        <v xml:space="preserve"> </v>
      </c>
      <c r="BE122" s="380">
        <f>O122</f>
        <v>0</v>
      </c>
      <c r="BF122" s="382">
        <f>Q119</f>
        <v>0</v>
      </c>
      <c r="BG122" s="379">
        <f>Q120</f>
        <v>0</v>
      </c>
      <c r="BH122" s="382">
        <f>Q121</f>
        <v>0</v>
      </c>
      <c r="BI122" s="380">
        <f>Q122</f>
        <v>0</v>
      </c>
      <c r="BJ122" s="382">
        <f>R119</f>
        <v>0</v>
      </c>
      <c r="BK122" s="379">
        <f>R120</f>
        <v>0</v>
      </c>
      <c r="BL122" s="382">
        <f>R121</f>
        <v>0</v>
      </c>
      <c r="BM122" s="380">
        <f>R122</f>
        <v>0</v>
      </c>
      <c r="BN122" s="382">
        <f>S119</f>
        <v>0</v>
      </c>
      <c r="BO122" s="379">
        <f>S120</f>
        <v>0</v>
      </c>
      <c r="BP122" s="382" t="str">
        <f>S121</f>
        <v xml:space="preserve"> </v>
      </c>
      <c r="BQ122" s="380">
        <f>S122</f>
        <v>0</v>
      </c>
      <c r="BR122" s="379">
        <f>U113</f>
        <v>0</v>
      </c>
      <c r="BS122" s="380">
        <f>U114</f>
        <v>0</v>
      </c>
      <c r="BT122" s="379">
        <f>U115</f>
        <v>0</v>
      </c>
      <c r="BU122" s="380">
        <f>U116</f>
        <v>0</v>
      </c>
      <c r="BV122" s="379">
        <f>U117</f>
        <v>0</v>
      </c>
      <c r="BW122" s="380">
        <f>U118</f>
        <v>0</v>
      </c>
      <c r="BX122" s="379">
        <f>U120</f>
        <v>0</v>
      </c>
      <c r="BY122" s="380">
        <f>U122</f>
        <v>0</v>
      </c>
      <c r="BZ122" s="379">
        <f>V119</f>
        <v>0</v>
      </c>
      <c r="CA122" s="380">
        <f>V120</f>
        <v>0</v>
      </c>
      <c r="CB122" s="379" t="str">
        <f>V121</f>
        <v xml:space="preserve"> </v>
      </c>
      <c r="CC122" s="380">
        <f>V122</f>
        <v>0</v>
      </c>
    </row>
    <row r="123" spans="1:81" ht="12" hidden="1" customHeight="1">
      <c r="A123" s="339"/>
      <c r="B123" s="331"/>
      <c r="C123" s="331"/>
      <c r="D123" s="61"/>
      <c r="E123" s="331"/>
      <c r="F123" s="331"/>
      <c r="G123" s="340"/>
      <c r="H123" s="341"/>
      <c r="I123" s="331"/>
      <c r="J123" s="331"/>
      <c r="K123" s="342"/>
      <c r="L123" s="331"/>
      <c r="M123" s="331"/>
      <c r="N123" s="343">
        <f t="shared" si="3"/>
        <v>0</v>
      </c>
      <c r="O123" s="344"/>
      <c r="P123" s="344"/>
      <c r="Q123" s="344"/>
      <c r="R123" s="344"/>
      <c r="S123" s="344"/>
      <c r="T123" s="331"/>
      <c r="U123" s="343">
        <f>IF(ISERROR(G123-K123-N123)," ",G123-K123-N123)</f>
        <v>0</v>
      </c>
      <c r="V123" s="344"/>
      <c r="W123" s="331"/>
      <c r="X123" s="345"/>
      <c r="Y123" s="328"/>
    </row>
    <row r="124" spans="1:81" ht="12" hidden="1" customHeight="1">
      <c r="A124" s="339"/>
      <c r="B124" s="331"/>
      <c r="C124" s="331"/>
      <c r="D124" s="346" t="s">
        <v>47</v>
      </c>
      <c r="E124" s="331"/>
      <c r="F124" s="331"/>
      <c r="G124" s="347"/>
      <c r="H124" s="348"/>
      <c r="I124" s="331"/>
      <c r="J124" s="331"/>
      <c r="K124" s="349">
        <v>0</v>
      </c>
      <c r="L124" s="350"/>
      <c r="M124" s="331"/>
      <c r="N124" s="347">
        <f t="shared" si="3"/>
        <v>0</v>
      </c>
      <c r="O124" s="350"/>
      <c r="P124" s="331"/>
      <c r="Q124" s="350"/>
      <c r="R124" s="350"/>
      <c r="S124" s="350"/>
      <c r="T124" s="331"/>
      <c r="U124" s="351">
        <f>G124-K124-N124</f>
        <v>0</v>
      </c>
      <c r="V124" s="350"/>
      <c r="W124" s="330"/>
      <c r="X124" s="352"/>
      <c r="Y124" s="328"/>
    </row>
    <row r="125" spans="1:81" ht="12" hidden="1" customHeight="1">
      <c r="A125" s="353"/>
      <c r="B125" s="331"/>
      <c r="C125" s="331"/>
      <c r="D125" s="61"/>
      <c r="E125" s="331"/>
      <c r="F125" s="354"/>
      <c r="G125" s="340"/>
      <c r="H125" s="341"/>
      <c r="I125" s="331"/>
      <c r="J125" s="354"/>
      <c r="K125" s="331"/>
      <c r="L125" s="331"/>
      <c r="M125" s="354" t="str">
        <f>IF($F125=0," ",$F125)</f>
        <v xml:space="preserve"> </v>
      </c>
      <c r="N125" s="343">
        <f t="shared" si="3"/>
        <v>0</v>
      </c>
      <c r="O125" s="331"/>
      <c r="P125" s="354"/>
      <c r="Q125" s="331"/>
      <c r="R125" s="331"/>
      <c r="S125" s="331"/>
      <c r="T125" s="354" t="str">
        <f>IF($F125=0," ",$F125)</f>
        <v xml:space="preserve"> </v>
      </c>
      <c r="U125" s="343">
        <f>IF(ISERROR(G125-L127-N125)," ",G125-L127-N125)</f>
        <v>0</v>
      </c>
      <c r="V125" s="331"/>
      <c r="W125" s="331"/>
      <c r="X125" s="345"/>
      <c r="Y125" s="328"/>
    </row>
    <row r="126" spans="1:81" ht="12" hidden="1" customHeight="1">
      <c r="A126" s="355"/>
      <c r="B126" s="330"/>
      <c r="C126" s="331"/>
      <c r="D126" s="346" t="s">
        <v>48</v>
      </c>
      <c r="E126" s="331"/>
      <c r="F126" s="354"/>
      <c r="G126" s="347">
        <v>0</v>
      </c>
      <c r="H126" s="348"/>
      <c r="I126" s="331"/>
      <c r="J126" s="354"/>
      <c r="K126" s="349">
        <v>0</v>
      </c>
      <c r="L126" s="350"/>
      <c r="M126" s="354" t="str">
        <f>IF($F126=0," ",$F126)</f>
        <v xml:space="preserve"> </v>
      </c>
      <c r="N126" s="347">
        <f t="shared" si="3"/>
        <v>0</v>
      </c>
      <c r="O126" s="350"/>
      <c r="P126" s="331"/>
      <c r="Q126" s="350"/>
      <c r="R126" s="350"/>
      <c r="S126" s="350"/>
      <c r="T126" s="354" t="str">
        <f>IF($F126=0," ",$F126)</f>
        <v xml:space="preserve"> </v>
      </c>
      <c r="U126" s="351">
        <f>G126-K126-N126</f>
        <v>0</v>
      </c>
      <c r="V126" s="350"/>
      <c r="W126" s="330" t="s">
        <v>15</v>
      </c>
      <c r="X126" s="345"/>
      <c r="Y126" s="328"/>
    </row>
    <row r="127" spans="1:81" ht="12" hidden="1" customHeight="1">
      <c r="A127" s="355" t="s">
        <v>49</v>
      </c>
      <c r="B127" s="331"/>
      <c r="C127" s="331"/>
      <c r="D127" s="61"/>
      <c r="E127" s="331"/>
      <c r="F127" s="330"/>
      <c r="G127" s="340"/>
      <c r="H127" s="341"/>
      <c r="I127" s="331"/>
      <c r="J127" s="330" t="str">
        <f>IF($F127=0," ",$F127)</f>
        <v xml:space="preserve"> </v>
      </c>
      <c r="K127" s="342"/>
      <c r="L127" s="342"/>
      <c r="M127" s="330" t="str">
        <f>IF($F127=0," ",$F127)</f>
        <v xml:space="preserve"> </v>
      </c>
      <c r="N127" s="343">
        <f t="shared" si="3"/>
        <v>0</v>
      </c>
      <c r="O127" s="331"/>
      <c r="P127" s="331"/>
      <c r="Q127" s="331"/>
      <c r="R127" s="331"/>
      <c r="S127" s="331"/>
      <c r="T127" s="330" t="str">
        <f>IF($F127=0," ",$F127)</f>
        <v xml:space="preserve"> </v>
      </c>
      <c r="U127" s="343">
        <f>IF(ISERROR(G127-K127-N127)," ",G127-K127-N127)</f>
        <v>0</v>
      </c>
      <c r="V127" s="331"/>
      <c r="W127" s="331"/>
      <c r="X127" s="345"/>
      <c r="Y127" s="328"/>
    </row>
    <row r="128" spans="1:81" ht="12" hidden="1" customHeight="1">
      <c r="A128" s="339"/>
      <c r="B128" s="330"/>
      <c r="C128" s="331"/>
      <c r="D128" s="346" t="s">
        <v>50</v>
      </c>
      <c r="E128" s="331"/>
      <c r="F128" s="356"/>
      <c r="G128" s="347">
        <v>0</v>
      </c>
      <c r="H128" s="348"/>
      <c r="I128" s="331"/>
      <c r="J128" s="356"/>
      <c r="K128" s="349">
        <v>0</v>
      </c>
      <c r="L128" s="350"/>
      <c r="M128" s="356" t="str">
        <f>IF($F128=0," ",$F128)</f>
        <v xml:space="preserve"> </v>
      </c>
      <c r="N128" s="347">
        <f t="shared" si="3"/>
        <v>0</v>
      </c>
      <c r="O128" s="350"/>
      <c r="P128" s="331"/>
      <c r="Q128" s="350"/>
      <c r="R128" s="350"/>
      <c r="S128" s="350"/>
      <c r="T128" s="356" t="str">
        <f>IF($F128=0," ",$F128)</f>
        <v xml:space="preserve"> </v>
      </c>
      <c r="U128" s="351">
        <f>G128-K128-N128</f>
        <v>0</v>
      </c>
      <c r="V128" s="350"/>
      <c r="W128" s="330"/>
      <c r="X128" s="345"/>
      <c r="Y128" s="329"/>
    </row>
    <row r="129" spans="1:81" ht="12" hidden="1" customHeight="1">
      <c r="A129" s="339"/>
      <c r="B129" s="331"/>
      <c r="C129" s="331"/>
      <c r="D129" s="357"/>
      <c r="E129" s="331"/>
      <c r="F129" s="331"/>
      <c r="G129" s="341"/>
      <c r="H129" s="358"/>
      <c r="I129" s="331"/>
      <c r="J129" s="331"/>
      <c r="K129" s="328"/>
      <c r="L129" s="328"/>
      <c r="M129" s="331"/>
      <c r="N129" s="359">
        <f t="shared" si="3"/>
        <v>0</v>
      </c>
      <c r="O129" s="360"/>
      <c r="P129" s="331"/>
      <c r="Q129" s="361">
        <f>IF(ISERROR(N130*I130/100-O130=0)," ",N130*I130/100-O130)</f>
        <v>0</v>
      </c>
      <c r="R129" s="328"/>
      <c r="S129" s="361">
        <f>Q129</f>
        <v>0</v>
      </c>
      <c r="T129" s="331"/>
      <c r="U129" s="328"/>
      <c r="V129" s="362">
        <f>S129</f>
        <v>0</v>
      </c>
      <c r="W129" s="330" t="s">
        <v>68</v>
      </c>
      <c r="X129" s="352"/>
      <c r="Y129" s="328"/>
    </row>
    <row r="130" spans="1:81" ht="12" hidden="1" customHeight="1">
      <c r="A130" s="339"/>
      <c r="B130" s="331"/>
      <c r="C130" s="331"/>
      <c r="D130" s="357"/>
      <c r="E130" s="331"/>
      <c r="F130" s="331"/>
      <c r="G130" s="343">
        <f>SUM(G123,G125,G127)</f>
        <v>0</v>
      </c>
      <c r="H130" s="343">
        <f>IF(ISERROR(G130*I130/100)," ",G130*I130/100)</f>
        <v>0</v>
      </c>
      <c r="I130" s="363"/>
      <c r="J130" s="331"/>
      <c r="K130" s="342"/>
      <c r="L130" s="340"/>
      <c r="M130" s="331"/>
      <c r="N130" s="343">
        <f t="shared" si="3"/>
        <v>0</v>
      </c>
      <c r="O130" s="343">
        <f>N130*I130/100</f>
        <v>0</v>
      </c>
      <c r="P130" s="331"/>
      <c r="Q130" s="343">
        <v>0</v>
      </c>
      <c r="R130" s="343">
        <f>IF(ISERROR(N130-O130-Q129-Q130),0,N130-O130-Q129-Q130)</f>
        <v>0</v>
      </c>
      <c r="S130" s="343">
        <f>R130+Q130</f>
        <v>0</v>
      </c>
      <c r="T130" s="331"/>
      <c r="U130" s="343">
        <f>IF(ISERROR(U123+U125+U127)," ",U123+U125+U127)</f>
        <v>0</v>
      </c>
      <c r="V130" s="343">
        <f>IF(ISERROR(H130-O130-Q129)," ",H130-O130-Q129)</f>
        <v>0</v>
      </c>
      <c r="W130" s="364"/>
      <c r="X130" s="345"/>
      <c r="Y130" s="328"/>
    </row>
    <row r="131" spans="1:81" ht="12" hidden="1" customHeight="1">
      <c r="A131" s="339"/>
      <c r="B131" s="331"/>
      <c r="C131" s="331"/>
      <c r="D131" s="357" t="s">
        <v>1</v>
      </c>
      <c r="E131" s="328"/>
      <c r="F131" s="328"/>
      <c r="G131" s="341"/>
      <c r="H131" s="358"/>
      <c r="I131" s="328"/>
      <c r="J131" s="328"/>
      <c r="K131" s="365"/>
      <c r="L131" s="331"/>
      <c r="M131" s="328"/>
      <c r="N131" s="343">
        <f t="shared" si="3"/>
        <v>0</v>
      </c>
      <c r="O131" s="366" t="str">
        <f>IF(OR(K132*I132/100-L132=0,ISERROR(K132*I132/100-L132=0))," ",K132*I132/100-L132)</f>
        <v xml:space="preserve"> </v>
      </c>
      <c r="P131" s="331"/>
      <c r="Q131" s="367">
        <f>IF(ISERROR(N132*I132/100-O132=0)," ",N132*I132/100-O132)</f>
        <v>0</v>
      </c>
      <c r="R131" s="344"/>
      <c r="S131" s="366" t="str">
        <f>IF(Q131=0," ",Q131)</f>
        <v xml:space="preserve"> </v>
      </c>
      <c r="T131" s="328"/>
      <c r="U131" s="344"/>
      <c r="V131" s="366" t="str">
        <f>S131</f>
        <v xml:space="preserve"> </v>
      </c>
      <c r="W131" s="331"/>
      <c r="X131" s="345"/>
      <c r="Y131" s="368"/>
    </row>
    <row r="132" spans="1:81" ht="12" hidden="1" customHeight="1">
      <c r="A132" s="369"/>
      <c r="B132" s="334"/>
      <c r="C132" s="334"/>
      <c r="D132" s="370"/>
      <c r="E132" s="335"/>
      <c r="F132" s="335"/>
      <c r="G132" s="371">
        <f>SUM(G124,G126,G128)</f>
        <v>0</v>
      </c>
      <c r="H132" s="371">
        <f>G132*I132/100</f>
        <v>0</v>
      </c>
      <c r="I132" s="372"/>
      <c r="J132" s="335"/>
      <c r="K132" s="373">
        <f>K124+K126+K128</f>
        <v>0</v>
      </c>
      <c r="L132" s="374">
        <f>K132*I132/100</f>
        <v>0</v>
      </c>
      <c r="M132" s="335"/>
      <c r="N132" s="371">
        <f t="shared" si="3"/>
        <v>0</v>
      </c>
      <c r="O132" s="371">
        <f>N132*I132/100</f>
        <v>0</v>
      </c>
      <c r="P132" s="375"/>
      <c r="Q132" s="371">
        <v>0</v>
      </c>
      <c r="R132" s="376">
        <f>IF(ISERROR(N132-O132-Q131-Q132),0,N132-O132-Q131-Q132)</f>
        <v>0</v>
      </c>
      <c r="S132" s="371">
        <f>R132+Q132</f>
        <v>0</v>
      </c>
      <c r="T132" s="335"/>
      <c r="U132" s="374">
        <f>U128+U126+U124</f>
        <v>0</v>
      </c>
      <c r="V132" s="377">
        <f>IF(ISERROR(H132-O132-Q131)," ",H132-O132-Q131)</f>
        <v>0</v>
      </c>
      <c r="W132" s="334"/>
      <c r="X132" s="378"/>
      <c r="Y132" s="335"/>
      <c r="Z132" s="379">
        <f>G123</f>
        <v>0</v>
      </c>
      <c r="AA132" s="380">
        <f>G124</f>
        <v>0</v>
      </c>
      <c r="AB132" s="379">
        <f>G125</f>
        <v>0</v>
      </c>
      <c r="AC132" s="380">
        <f>G126</f>
        <v>0</v>
      </c>
      <c r="AD132" s="379">
        <f>G127</f>
        <v>0</v>
      </c>
      <c r="AE132" s="380">
        <f>G128</f>
        <v>0</v>
      </c>
      <c r="AF132" s="379">
        <f>G130</f>
        <v>0</v>
      </c>
      <c r="AG132" s="380">
        <f>G132</f>
        <v>0</v>
      </c>
      <c r="AH132" s="379">
        <f>H130</f>
        <v>0</v>
      </c>
      <c r="AI132" s="380">
        <f>H132</f>
        <v>0</v>
      </c>
      <c r="AJ132" s="379">
        <f>K123</f>
        <v>0</v>
      </c>
      <c r="AK132" s="380">
        <f>K124</f>
        <v>0</v>
      </c>
      <c r="AL132" s="379">
        <f>L127</f>
        <v>0</v>
      </c>
      <c r="AM132" s="380">
        <f>K126</f>
        <v>0</v>
      </c>
      <c r="AN132" s="379">
        <f>K127</f>
        <v>0</v>
      </c>
      <c r="AO132" s="380">
        <f>K128</f>
        <v>0</v>
      </c>
      <c r="AP132" s="379">
        <f>K130</f>
        <v>0</v>
      </c>
      <c r="AQ132" s="380">
        <f>K132</f>
        <v>0</v>
      </c>
      <c r="AR132" s="379">
        <f>L130</f>
        <v>0</v>
      </c>
      <c r="AS132" s="380">
        <f>L132</f>
        <v>0</v>
      </c>
      <c r="AT132" s="379">
        <f>N123</f>
        <v>0</v>
      </c>
      <c r="AU132" s="380">
        <f>N124</f>
        <v>0</v>
      </c>
      <c r="AV132" s="379">
        <f>N125</f>
        <v>0</v>
      </c>
      <c r="AW132" s="380">
        <f>N126</f>
        <v>0</v>
      </c>
      <c r="AX132" s="379">
        <f>N127</f>
        <v>0</v>
      </c>
      <c r="AY132" s="380">
        <f>N128</f>
        <v>0</v>
      </c>
      <c r="AZ132" s="379">
        <f>N130</f>
        <v>0</v>
      </c>
      <c r="BA132" s="380">
        <f>N132</f>
        <v>0</v>
      </c>
      <c r="BB132" s="379">
        <f>O129</f>
        <v>0</v>
      </c>
      <c r="BC132" s="380">
        <f>O130</f>
        <v>0</v>
      </c>
      <c r="BD132" s="381" t="str">
        <f>O131</f>
        <v xml:space="preserve"> </v>
      </c>
      <c r="BE132" s="380">
        <f>O132</f>
        <v>0</v>
      </c>
      <c r="BF132" s="382">
        <f>Q129</f>
        <v>0</v>
      </c>
      <c r="BG132" s="379">
        <f>Q130</f>
        <v>0</v>
      </c>
      <c r="BH132" s="382">
        <f>Q131</f>
        <v>0</v>
      </c>
      <c r="BI132" s="380">
        <f>Q132</f>
        <v>0</v>
      </c>
      <c r="BJ132" s="382">
        <f>R129</f>
        <v>0</v>
      </c>
      <c r="BK132" s="379">
        <f>R130</f>
        <v>0</v>
      </c>
      <c r="BL132" s="382">
        <f>R131</f>
        <v>0</v>
      </c>
      <c r="BM132" s="380">
        <f>R132</f>
        <v>0</v>
      </c>
      <c r="BN132" s="382">
        <f>S129</f>
        <v>0</v>
      </c>
      <c r="BO132" s="379">
        <f>S130</f>
        <v>0</v>
      </c>
      <c r="BP132" s="382" t="str">
        <f>S131</f>
        <v xml:space="preserve"> </v>
      </c>
      <c r="BQ132" s="380">
        <f>S132</f>
        <v>0</v>
      </c>
      <c r="BR132" s="379">
        <f>U123</f>
        <v>0</v>
      </c>
      <c r="BS132" s="380">
        <f>U124</f>
        <v>0</v>
      </c>
      <c r="BT132" s="379">
        <f>U125</f>
        <v>0</v>
      </c>
      <c r="BU132" s="380">
        <f>U126</f>
        <v>0</v>
      </c>
      <c r="BV132" s="379">
        <f>U127</f>
        <v>0</v>
      </c>
      <c r="BW132" s="380">
        <f>U128</f>
        <v>0</v>
      </c>
      <c r="BX132" s="379">
        <f>U130</f>
        <v>0</v>
      </c>
      <c r="BY132" s="380">
        <f>U132</f>
        <v>0</v>
      </c>
      <c r="BZ132" s="379">
        <f>V129</f>
        <v>0</v>
      </c>
      <c r="CA132" s="380">
        <f>V130</f>
        <v>0</v>
      </c>
      <c r="CB132" s="379" t="str">
        <f>V131</f>
        <v xml:space="preserve"> </v>
      </c>
      <c r="CC132" s="380">
        <f>V132</f>
        <v>0</v>
      </c>
    </row>
    <row r="133" spans="1:81" ht="12" hidden="1" customHeight="1">
      <c r="A133" s="339"/>
      <c r="B133" s="331"/>
      <c r="C133" s="331"/>
      <c r="D133" s="61"/>
      <c r="E133" s="331"/>
      <c r="F133" s="331"/>
      <c r="G133" s="340"/>
      <c r="H133" s="341"/>
      <c r="I133" s="331"/>
      <c r="J133" s="331"/>
      <c r="K133" s="342"/>
      <c r="L133" s="331"/>
      <c r="M133" s="331"/>
      <c r="N133" s="343">
        <f t="shared" si="3"/>
        <v>0</v>
      </c>
      <c r="O133" s="344"/>
      <c r="P133" s="344"/>
      <c r="Q133" s="344"/>
      <c r="R133" s="344"/>
      <c r="S133" s="344"/>
      <c r="T133" s="331"/>
      <c r="U133" s="343">
        <f>IF(ISERROR(G133-K133-N133)," ",G133-K133-N133)</f>
        <v>0</v>
      </c>
      <c r="V133" s="344"/>
      <c r="W133" s="331"/>
      <c r="X133" s="345"/>
      <c r="Y133" s="328"/>
    </row>
    <row r="134" spans="1:81" ht="12" hidden="1" customHeight="1">
      <c r="A134" s="339"/>
      <c r="B134" s="331"/>
      <c r="C134" s="331"/>
      <c r="D134" s="346" t="s">
        <v>47</v>
      </c>
      <c r="E134" s="331"/>
      <c r="F134" s="331"/>
      <c r="G134" s="347"/>
      <c r="H134" s="348"/>
      <c r="I134" s="331"/>
      <c r="J134" s="331"/>
      <c r="K134" s="349">
        <v>0</v>
      </c>
      <c r="L134" s="350"/>
      <c r="M134" s="331"/>
      <c r="N134" s="347">
        <f t="shared" si="3"/>
        <v>0</v>
      </c>
      <c r="O134" s="350"/>
      <c r="P134" s="331"/>
      <c r="Q134" s="350"/>
      <c r="R134" s="350"/>
      <c r="S134" s="350"/>
      <c r="T134" s="331"/>
      <c r="U134" s="351">
        <f>G134-K134-N134</f>
        <v>0</v>
      </c>
      <c r="V134" s="350"/>
      <c r="W134" s="330"/>
      <c r="X134" s="352"/>
      <c r="Y134" s="328"/>
    </row>
    <row r="135" spans="1:81" ht="12" hidden="1" customHeight="1">
      <c r="A135" s="353"/>
      <c r="B135" s="331"/>
      <c r="C135" s="331"/>
      <c r="D135" s="61"/>
      <c r="E135" s="331"/>
      <c r="F135" s="354"/>
      <c r="G135" s="340"/>
      <c r="H135" s="341"/>
      <c r="I135" s="331"/>
      <c r="J135" s="354"/>
      <c r="K135" s="331"/>
      <c r="L135" s="331"/>
      <c r="M135" s="354" t="str">
        <f>IF($F135=0," ",$F135)</f>
        <v xml:space="preserve"> </v>
      </c>
      <c r="N135" s="343">
        <f t="shared" si="3"/>
        <v>0</v>
      </c>
      <c r="O135" s="331"/>
      <c r="P135" s="354"/>
      <c r="Q135" s="331"/>
      <c r="R135" s="331"/>
      <c r="S135" s="331"/>
      <c r="T135" s="354" t="str">
        <f>IF($F135=0," ",$F135)</f>
        <v xml:space="preserve"> </v>
      </c>
      <c r="U135" s="343">
        <f>IF(ISERROR(G135-L137-N135)," ",G135-L137-N135)</f>
        <v>0</v>
      </c>
      <c r="V135" s="331"/>
      <c r="W135" s="331"/>
      <c r="X135" s="345"/>
      <c r="Y135" s="328"/>
    </row>
    <row r="136" spans="1:81" ht="12" hidden="1" customHeight="1">
      <c r="A136" s="355"/>
      <c r="B136" s="330"/>
      <c r="C136" s="331"/>
      <c r="D136" s="346" t="s">
        <v>48</v>
      </c>
      <c r="E136" s="331"/>
      <c r="F136" s="354"/>
      <c r="G136" s="347">
        <v>0</v>
      </c>
      <c r="H136" s="348"/>
      <c r="I136" s="331"/>
      <c r="J136" s="354"/>
      <c r="K136" s="349">
        <v>0</v>
      </c>
      <c r="L136" s="350"/>
      <c r="M136" s="354" t="str">
        <f>IF($F136=0," ",$F136)</f>
        <v xml:space="preserve"> </v>
      </c>
      <c r="N136" s="347">
        <f t="shared" si="3"/>
        <v>0</v>
      </c>
      <c r="O136" s="350"/>
      <c r="P136" s="331"/>
      <c r="Q136" s="350"/>
      <c r="R136" s="350"/>
      <c r="S136" s="350"/>
      <c r="T136" s="354" t="str">
        <f>IF($F136=0," ",$F136)</f>
        <v xml:space="preserve"> </v>
      </c>
      <c r="U136" s="351">
        <f>G136-K136-N136</f>
        <v>0</v>
      </c>
      <c r="V136" s="350"/>
      <c r="W136" s="330" t="s">
        <v>15</v>
      </c>
      <c r="X136" s="345"/>
      <c r="Y136" s="328"/>
    </row>
    <row r="137" spans="1:81" ht="12" hidden="1" customHeight="1">
      <c r="A137" s="355" t="s">
        <v>49</v>
      </c>
      <c r="B137" s="331"/>
      <c r="C137" s="331"/>
      <c r="D137" s="61"/>
      <c r="E137" s="331"/>
      <c r="F137" s="330"/>
      <c r="G137" s="340"/>
      <c r="H137" s="341"/>
      <c r="I137" s="331"/>
      <c r="J137" s="330" t="str">
        <f>IF($F137=0," ",$F137)</f>
        <v xml:space="preserve"> </v>
      </c>
      <c r="K137" s="342"/>
      <c r="L137" s="342"/>
      <c r="M137" s="330" t="str">
        <f>IF($F137=0," ",$F137)</f>
        <v xml:space="preserve"> </v>
      </c>
      <c r="N137" s="343">
        <f t="shared" si="3"/>
        <v>0</v>
      </c>
      <c r="O137" s="331"/>
      <c r="P137" s="331"/>
      <c r="Q137" s="331"/>
      <c r="R137" s="331"/>
      <c r="S137" s="331"/>
      <c r="T137" s="330" t="str">
        <f>IF($F137=0," ",$F137)</f>
        <v xml:space="preserve"> </v>
      </c>
      <c r="U137" s="343">
        <f>IF(ISERROR(G137-K137-N137)," ",G137-K137-N137)</f>
        <v>0</v>
      </c>
      <c r="V137" s="331"/>
      <c r="W137" s="331"/>
      <c r="X137" s="345"/>
      <c r="Y137" s="328"/>
    </row>
    <row r="138" spans="1:81" ht="12" hidden="1" customHeight="1">
      <c r="A138" s="339"/>
      <c r="B138" s="330"/>
      <c r="C138" s="331"/>
      <c r="D138" s="346" t="s">
        <v>50</v>
      </c>
      <c r="E138" s="331"/>
      <c r="F138" s="356"/>
      <c r="G138" s="347">
        <v>0</v>
      </c>
      <c r="H138" s="348"/>
      <c r="I138" s="331"/>
      <c r="J138" s="356"/>
      <c r="K138" s="349">
        <v>0</v>
      </c>
      <c r="L138" s="350"/>
      <c r="M138" s="356" t="str">
        <f>IF($F138=0," ",$F138)</f>
        <v xml:space="preserve"> </v>
      </c>
      <c r="N138" s="347">
        <f t="shared" si="3"/>
        <v>0</v>
      </c>
      <c r="O138" s="350"/>
      <c r="P138" s="331"/>
      <c r="Q138" s="350"/>
      <c r="R138" s="350"/>
      <c r="S138" s="350"/>
      <c r="T138" s="356" t="str">
        <f>IF($F138=0," ",$F138)</f>
        <v xml:space="preserve"> </v>
      </c>
      <c r="U138" s="351">
        <f>G138-K138-N138</f>
        <v>0</v>
      </c>
      <c r="V138" s="350"/>
      <c r="W138" s="330"/>
      <c r="X138" s="345"/>
      <c r="Y138" s="329"/>
    </row>
    <row r="139" spans="1:81" ht="12" hidden="1" customHeight="1">
      <c r="A139" s="339"/>
      <c r="B139" s="331"/>
      <c r="C139" s="331"/>
      <c r="D139" s="357"/>
      <c r="E139" s="331"/>
      <c r="F139" s="331"/>
      <c r="G139" s="341"/>
      <c r="H139" s="358"/>
      <c r="I139" s="331"/>
      <c r="J139" s="331"/>
      <c r="K139" s="328"/>
      <c r="L139" s="328"/>
      <c r="M139" s="331"/>
      <c r="N139" s="359">
        <f t="shared" si="3"/>
        <v>0</v>
      </c>
      <c r="O139" s="360"/>
      <c r="P139" s="331"/>
      <c r="Q139" s="361">
        <f>IF(ISERROR(N140*I140/100-O140=0)," ",N140*I140/100-O140)</f>
        <v>0</v>
      </c>
      <c r="R139" s="328"/>
      <c r="S139" s="361">
        <f>Q139</f>
        <v>0</v>
      </c>
      <c r="T139" s="331"/>
      <c r="U139" s="328"/>
      <c r="V139" s="362">
        <f>S139</f>
        <v>0</v>
      </c>
      <c r="W139" s="330" t="s">
        <v>68</v>
      </c>
      <c r="X139" s="352"/>
      <c r="Y139" s="328"/>
    </row>
    <row r="140" spans="1:81" ht="12" hidden="1" customHeight="1">
      <c r="A140" s="339"/>
      <c r="B140" s="331"/>
      <c r="C140" s="331"/>
      <c r="D140" s="357"/>
      <c r="E140" s="331"/>
      <c r="F140" s="331"/>
      <c r="G140" s="343">
        <f>SUM(G133,G135,G137)</f>
        <v>0</v>
      </c>
      <c r="H140" s="343">
        <f>IF(ISERROR(G140*I140/100)," ",G140*I140/100)</f>
        <v>0</v>
      </c>
      <c r="I140" s="363"/>
      <c r="J140" s="331"/>
      <c r="K140" s="342"/>
      <c r="L140" s="340"/>
      <c r="M140" s="331"/>
      <c r="N140" s="343">
        <f t="shared" si="3"/>
        <v>0</v>
      </c>
      <c r="O140" s="343">
        <f>N140*I140/100</f>
        <v>0</v>
      </c>
      <c r="P140" s="331"/>
      <c r="Q140" s="343">
        <v>0</v>
      </c>
      <c r="R140" s="343">
        <f>IF(ISERROR(N140-O140-Q139-Q140),0,N140-O140-Q139-Q140)</f>
        <v>0</v>
      </c>
      <c r="S140" s="343">
        <f>R140+Q140</f>
        <v>0</v>
      </c>
      <c r="T140" s="331"/>
      <c r="U140" s="343">
        <f>IF(ISERROR(U133+U135+U137)," ",U133+U135+U137)</f>
        <v>0</v>
      </c>
      <c r="V140" s="343">
        <f>IF(ISERROR(H140-O140-Q139)," ",H140-O140-Q139)</f>
        <v>0</v>
      </c>
      <c r="W140" s="364"/>
      <c r="X140" s="345"/>
      <c r="Y140" s="328"/>
    </row>
    <row r="141" spans="1:81" ht="12" hidden="1" customHeight="1">
      <c r="A141" s="339"/>
      <c r="B141" s="331"/>
      <c r="C141" s="331"/>
      <c r="D141" s="357" t="s">
        <v>1</v>
      </c>
      <c r="E141" s="328"/>
      <c r="F141" s="328"/>
      <c r="G141" s="341"/>
      <c r="H141" s="358"/>
      <c r="I141" s="328"/>
      <c r="J141" s="328"/>
      <c r="K141" s="365"/>
      <c r="L141" s="331"/>
      <c r="M141" s="328"/>
      <c r="N141" s="343">
        <f t="shared" ref="N141:N172" si="4">G141</f>
        <v>0</v>
      </c>
      <c r="O141" s="366" t="str">
        <f>IF(OR(K142*I142/100-L142=0,ISERROR(K142*I142/100-L142=0))," ",K142*I142/100-L142)</f>
        <v xml:space="preserve"> </v>
      </c>
      <c r="P141" s="331"/>
      <c r="Q141" s="367">
        <f>IF(ISERROR(N142*I142/100-O142=0)," ",N142*I142/100-O142)</f>
        <v>0</v>
      </c>
      <c r="R141" s="344"/>
      <c r="S141" s="366" t="str">
        <f>IF(Q141=0," ",Q141)</f>
        <v xml:space="preserve"> </v>
      </c>
      <c r="T141" s="328"/>
      <c r="U141" s="344"/>
      <c r="V141" s="366" t="str">
        <f>S141</f>
        <v xml:space="preserve"> </v>
      </c>
      <c r="W141" s="331"/>
      <c r="X141" s="345"/>
      <c r="Y141" s="368"/>
    </row>
    <row r="142" spans="1:81" ht="12" hidden="1" customHeight="1">
      <c r="A142" s="369"/>
      <c r="B142" s="334"/>
      <c r="C142" s="334"/>
      <c r="D142" s="370"/>
      <c r="E142" s="335"/>
      <c r="F142" s="335"/>
      <c r="G142" s="371">
        <f>SUM(G134,G136,G138)</f>
        <v>0</v>
      </c>
      <c r="H142" s="371">
        <f>G142*I142/100</f>
        <v>0</v>
      </c>
      <c r="I142" s="372"/>
      <c r="J142" s="335"/>
      <c r="K142" s="373">
        <f>K134+K136+K138</f>
        <v>0</v>
      </c>
      <c r="L142" s="374">
        <f>K142*I142/100</f>
        <v>0</v>
      </c>
      <c r="M142" s="335"/>
      <c r="N142" s="371">
        <f t="shared" si="4"/>
        <v>0</v>
      </c>
      <c r="O142" s="371">
        <f>N142*I142/100</f>
        <v>0</v>
      </c>
      <c r="P142" s="375"/>
      <c r="Q142" s="371">
        <v>0</v>
      </c>
      <c r="R142" s="376">
        <f>IF(ISERROR(N142-O142-Q141-Q142),0,N142-O142-Q141-Q142)</f>
        <v>0</v>
      </c>
      <c r="S142" s="371">
        <f>R142+Q142</f>
        <v>0</v>
      </c>
      <c r="T142" s="335"/>
      <c r="U142" s="374">
        <f>U138+U136+U134</f>
        <v>0</v>
      </c>
      <c r="V142" s="377">
        <f>IF(ISERROR(H142-O142-Q141)," ",H142-O142-Q141)</f>
        <v>0</v>
      </c>
      <c r="W142" s="334"/>
      <c r="X142" s="378"/>
      <c r="Y142" s="335"/>
      <c r="Z142" s="379">
        <f>G133</f>
        <v>0</v>
      </c>
      <c r="AA142" s="380">
        <f>G134</f>
        <v>0</v>
      </c>
      <c r="AB142" s="379">
        <f>G135</f>
        <v>0</v>
      </c>
      <c r="AC142" s="380">
        <f>G136</f>
        <v>0</v>
      </c>
      <c r="AD142" s="379">
        <f>G137</f>
        <v>0</v>
      </c>
      <c r="AE142" s="380">
        <f>G138</f>
        <v>0</v>
      </c>
      <c r="AF142" s="379">
        <f>G140</f>
        <v>0</v>
      </c>
      <c r="AG142" s="380">
        <f>G142</f>
        <v>0</v>
      </c>
      <c r="AH142" s="379">
        <f>H140</f>
        <v>0</v>
      </c>
      <c r="AI142" s="380">
        <f>H142</f>
        <v>0</v>
      </c>
      <c r="AJ142" s="379">
        <f>K133</f>
        <v>0</v>
      </c>
      <c r="AK142" s="380">
        <f>K134</f>
        <v>0</v>
      </c>
      <c r="AL142" s="379">
        <f>L137</f>
        <v>0</v>
      </c>
      <c r="AM142" s="380">
        <f>K136</f>
        <v>0</v>
      </c>
      <c r="AN142" s="379">
        <f>K137</f>
        <v>0</v>
      </c>
      <c r="AO142" s="380">
        <f>K138</f>
        <v>0</v>
      </c>
      <c r="AP142" s="379">
        <f>K140</f>
        <v>0</v>
      </c>
      <c r="AQ142" s="380">
        <f>K142</f>
        <v>0</v>
      </c>
      <c r="AR142" s="379">
        <f>L140</f>
        <v>0</v>
      </c>
      <c r="AS142" s="380">
        <f>L142</f>
        <v>0</v>
      </c>
      <c r="AT142" s="379">
        <f>N133</f>
        <v>0</v>
      </c>
      <c r="AU142" s="380">
        <f>N134</f>
        <v>0</v>
      </c>
      <c r="AV142" s="379">
        <f>N135</f>
        <v>0</v>
      </c>
      <c r="AW142" s="380">
        <f>N136</f>
        <v>0</v>
      </c>
      <c r="AX142" s="379">
        <f>N137</f>
        <v>0</v>
      </c>
      <c r="AY142" s="380">
        <f>N138</f>
        <v>0</v>
      </c>
      <c r="AZ142" s="379">
        <f>N140</f>
        <v>0</v>
      </c>
      <c r="BA142" s="380">
        <f>N142</f>
        <v>0</v>
      </c>
      <c r="BB142" s="379">
        <f>O139</f>
        <v>0</v>
      </c>
      <c r="BC142" s="380">
        <f>O140</f>
        <v>0</v>
      </c>
      <c r="BD142" s="381" t="str">
        <f>O141</f>
        <v xml:space="preserve"> </v>
      </c>
      <c r="BE142" s="380">
        <f>O142</f>
        <v>0</v>
      </c>
      <c r="BF142" s="382">
        <f>Q139</f>
        <v>0</v>
      </c>
      <c r="BG142" s="379">
        <f>Q140</f>
        <v>0</v>
      </c>
      <c r="BH142" s="382">
        <f>Q141</f>
        <v>0</v>
      </c>
      <c r="BI142" s="380">
        <f>Q142</f>
        <v>0</v>
      </c>
      <c r="BJ142" s="382">
        <f>R139</f>
        <v>0</v>
      </c>
      <c r="BK142" s="379">
        <f>R140</f>
        <v>0</v>
      </c>
      <c r="BL142" s="382">
        <f>R141</f>
        <v>0</v>
      </c>
      <c r="BM142" s="380">
        <f>R142</f>
        <v>0</v>
      </c>
      <c r="BN142" s="382">
        <f>S139</f>
        <v>0</v>
      </c>
      <c r="BO142" s="379">
        <f>S140</f>
        <v>0</v>
      </c>
      <c r="BP142" s="382" t="str">
        <f>S141</f>
        <v xml:space="preserve"> </v>
      </c>
      <c r="BQ142" s="380">
        <f>S142</f>
        <v>0</v>
      </c>
      <c r="BR142" s="379">
        <f>U133</f>
        <v>0</v>
      </c>
      <c r="BS142" s="380">
        <f>U134</f>
        <v>0</v>
      </c>
      <c r="BT142" s="379">
        <f>U135</f>
        <v>0</v>
      </c>
      <c r="BU142" s="380">
        <f>U136</f>
        <v>0</v>
      </c>
      <c r="BV142" s="379">
        <f>U137</f>
        <v>0</v>
      </c>
      <c r="BW142" s="380">
        <f>U138</f>
        <v>0</v>
      </c>
      <c r="BX142" s="379">
        <f>U140</f>
        <v>0</v>
      </c>
      <c r="BY142" s="380">
        <f>U142</f>
        <v>0</v>
      </c>
      <c r="BZ142" s="379">
        <f>V139</f>
        <v>0</v>
      </c>
      <c r="CA142" s="380">
        <f>V140</f>
        <v>0</v>
      </c>
      <c r="CB142" s="379" t="str">
        <f>V141</f>
        <v xml:space="preserve"> </v>
      </c>
      <c r="CC142" s="380">
        <f>V142</f>
        <v>0</v>
      </c>
    </row>
    <row r="143" spans="1:81" ht="12" hidden="1" customHeight="1">
      <c r="A143" s="339"/>
      <c r="B143" s="331"/>
      <c r="C143" s="331"/>
      <c r="D143" s="61"/>
      <c r="E143" s="331"/>
      <c r="F143" s="331"/>
      <c r="G143" s="340"/>
      <c r="H143" s="341"/>
      <c r="I143" s="331"/>
      <c r="J143" s="331"/>
      <c r="K143" s="342"/>
      <c r="L143" s="331"/>
      <c r="M143" s="331"/>
      <c r="N143" s="343">
        <f t="shared" si="4"/>
        <v>0</v>
      </c>
      <c r="O143" s="344"/>
      <c r="P143" s="344"/>
      <c r="Q143" s="344"/>
      <c r="R143" s="344"/>
      <c r="S143" s="344"/>
      <c r="T143" s="331"/>
      <c r="U143" s="343">
        <f>IF(ISERROR(G143-K143-N143)," ",G143-K143-N143)</f>
        <v>0</v>
      </c>
      <c r="V143" s="344"/>
      <c r="W143" s="331"/>
      <c r="X143" s="345"/>
      <c r="Y143" s="328"/>
    </row>
    <row r="144" spans="1:81" ht="12" hidden="1" customHeight="1">
      <c r="A144" s="339"/>
      <c r="B144" s="331"/>
      <c r="C144" s="331"/>
      <c r="D144" s="346" t="s">
        <v>47</v>
      </c>
      <c r="E144" s="331"/>
      <c r="F144" s="331"/>
      <c r="G144" s="347"/>
      <c r="H144" s="348"/>
      <c r="I144" s="331"/>
      <c r="J144" s="331"/>
      <c r="K144" s="349">
        <v>0</v>
      </c>
      <c r="L144" s="350"/>
      <c r="M144" s="331"/>
      <c r="N144" s="347">
        <f t="shared" si="4"/>
        <v>0</v>
      </c>
      <c r="O144" s="350"/>
      <c r="P144" s="331"/>
      <c r="Q144" s="350"/>
      <c r="R144" s="350"/>
      <c r="S144" s="350"/>
      <c r="T144" s="331"/>
      <c r="U144" s="351">
        <f>G144-K144-N144</f>
        <v>0</v>
      </c>
      <c r="V144" s="350"/>
      <c r="W144" s="330"/>
      <c r="X144" s="352"/>
      <c r="Y144" s="328"/>
    </row>
    <row r="145" spans="1:81" ht="12" hidden="1" customHeight="1">
      <c r="A145" s="353"/>
      <c r="B145" s="331"/>
      <c r="C145" s="331"/>
      <c r="D145" s="61"/>
      <c r="E145" s="331"/>
      <c r="F145" s="354"/>
      <c r="G145" s="340"/>
      <c r="H145" s="341"/>
      <c r="I145" s="331"/>
      <c r="J145" s="354"/>
      <c r="K145" s="331"/>
      <c r="L145" s="331"/>
      <c r="M145" s="354" t="str">
        <f>IF($F145=0," ",$F145)</f>
        <v xml:space="preserve"> </v>
      </c>
      <c r="N145" s="343">
        <f t="shared" si="4"/>
        <v>0</v>
      </c>
      <c r="O145" s="331"/>
      <c r="P145" s="354"/>
      <c r="Q145" s="331"/>
      <c r="R145" s="331"/>
      <c r="S145" s="331"/>
      <c r="T145" s="354" t="str">
        <f>IF($F145=0," ",$F145)</f>
        <v xml:space="preserve"> </v>
      </c>
      <c r="U145" s="343">
        <f>IF(ISERROR(G145-L147-N145)," ",G145-L147-N145)</f>
        <v>0</v>
      </c>
      <c r="V145" s="331"/>
      <c r="W145" s="331"/>
      <c r="X145" s="345"/>
      <c r="Y145" s="328"/>
    </row>
    <row r="146" spans="1:81" ht="12" hidden="1" customHeight="1">
      <c r="A146" s="355"/>
      <c r="B146" s="330"/>
      <c r="C146" s="331"/>
      <c r="D146" s="346" t="s">
        <v>48</v>
      </c>
      <c r="E146" s="331"/>
      <c r="F146" s="354"/>
      <c r="G146" s="347">
        <v>0</v>
      </c>
      <c r="H146" s="348"/>
      <c r="I146" s="331"/>
      <c r="J146" s="354"/>
      <c r="K146" s="349">
        <v>0</v>
      </c>
      <c r="L146" s="350"/>
      <c r="M146" s="354" t="str">
        <f>IF($F146=0," ",$F146)</f>
        <v xml:space="preserve"> </v>
      </c>
      <c r="N146" s="347">
        <f t="shared" si="4"/>
        <v>0</v>
      </c>
      <c r="O146" s="350"/>
      <c r="P146" s="331"/>
      <c r="Q146" s="350"/>
      <c r="R146" s="350"/>
      <c r="S146" s="350"/>
      <c r="T146" s="354" t="str">
        <f>IF($F146=0," ",$F146)</f>
        <v xml:space="preserve"> </v>
      </c>
      <c r="U146" s="351">
        <f>G146-K146-N146</f>
        <v>0</v>
      </c>
      <c r="V146" s="350"/>
      <c r="W146" s="330" t="s">
        <v>15</v>
      </c>
      <c r="X146" s="345"/>
      <c r="Y146" s="328"/>
    </row>
    <row r="147" spans="1:81" ht="12" hidden="1" customHeight="1">
      <c r="A147" s="355" t="s">
        <v>49</v>
      </c>
      <c r="B147" s="331"/>
      <c r="C147" s="331"/>
      <c r="D147" s="61"/>
      <c r="E147" s="331"/>
      <c r="F147" s="330"/>
      <c r="G147" s="340"/>
      <c r="H147" s="341"/>
      <c r="I147" s="331"/>
      <c r="J147" s="330" t="str">
        <f>IF($F147=0," ",$F147)</f>
        <v xml:space="preserve"> </v>
      </c>
      <c r="K147" s="342"/>
      <c r="L147" s="342"/>
      <c r="M147" s="330" t="str">
        <f>IF($F147=0," ",$F147)</f>
        <v xml:space="preserve"> </v>
      </c>
      <c r="N147" s="343">
        <f t="shared" si="4"/>
        <v>0</v>
      </c>
      <c r="O147" s="331"/>
      <c r="P147" s="331"/>
      <c r="Q147" s="331"/>
      <c r="R147" s="331"/>
      <c r="S147" s="331"/>
      <c r="T147" s="330" t="str">
        <f>IF($F147=0," ",$F147)</f>
        <v xml:space="preserve"> </v>
      </c>
      <c r="U147" s="343">
        <f>IF(ISERROR(G147-K147-N147)," ",G147-K147-N147)</f>
        <v>0</v>
      </c>
      <c r="V147" s="331"/>
      <c r="W147" s="331"/>
      <c r="X147" s="345"/>
      <c r="Y147" s="328"/>
    </row>
    <row r="148" spans="1:81" ht="12" hidden="1" customHeight="1">
      <c r="A148" s="339"/>
      <c r="B148" s="330"/>
      <c r="C148" s="331"/>
      <c r="D148" s="346" t="s">
        <v>50</v>
      </c>
      <c r="E148" s="331"/>
      <c r="F148" s="356"/>
      <c r="G148" s="347">
        <v>0</v>
      </c>
      <c r="H148" s="348"/>
      <c r="I148" s="331"/>
      <c r="J148" s="356"/>
      <c r="K148" s="349">
        <v>0</v>
      </c>
      <c r="L148" s="350"/>
      <c r="M148" s="356" t="str">
        <f>IF($F148=0," ",$F148)</f>
        <v xml:space="preserve"> </v>
      </c>
      <c r="N148" s="347">
        <f t="shared" si="4"/>
        <v>0</v>
      </c>
      <c r="O148" s="350"/>
      <c r="P148" s="331"/>
      <c r="Q148" s="350"/>
      <c r="R148" s="350"/>
      <c r="S148" s="350"/>
      <c r="T148" s="356" t="str">
        <f>IF($F148=0," ",$F148)</f>
        <v xml:space="preserve"> </v>
      </c>
      <c r="U148" s="351">
        <f>G148-K148-N148</f>
        <v>0</v>
      </c>
      <c r="V148" s="350"/>
      <c r="W148" s="330"/>
      <c r="X148" s="345"/>
      <c r="Y148" s="329"/>
    </row>
    <row r="149" spans="1:81" ht="12" hidden="1" customHeight="1">
      <c r="A149" s="339"/>
      <c r="B149" s="331"/>
      <c r="C149" s="331"/>
      <c r="D149" s="357"/>
      <c r="E149" s="331"/>
      <c r="F149" s="331"/>
      <c r="G149" s="341"/>
      <c r="H149" s="358"/>
      <c r="I149" s="331"/>
      <c r="J149" s="331"/>
      <c r="K149" s="328"/>
      <c r="L149" s="328"/>
      <c r="M149" s="331"/>
      <c r="N149" s="343">
        <f t="shared" si="4"/>
        <v>0</v>
      </c>
      <c r="O149" s="360"/>
      <c r="P149" s="331"/>
      <c r="Q149" s="361">
        <f>IF(ISERROR(N150*I150/100-O150=0)," ",N150*I150/100-O150)</f>
        <v>0</v>
      </c>
      <c r="R149" s="328"/>
      <c r="S149" s="361">
        <f>Q149</f>
        <v>0</v>
      </c>
      <c r="T149" s="331"/>
      <c r="U149" s="328"/>
      <c r="V149" s="362">
        <f>S149</f>
        <v>0</v>
      </c>
      <c r="W149" s="330" t="s">
        <v>68</v>
      </c>
      <c r="X149" s="352"/>
      <c r="Y149" s="328"/>
    </row>
    <row r="150" spans="1:81" ht="12" hidden="1" customHeight="1">
      <c r="A150" s="339"/>
      <c r="B150" s="331"/>
      <c r="C150" s="331"/>
      <c r="D150" s="357"/>
      <c r="E150" s="331"/>
      <c r="F150" s="331"/>
      <c r="G150" s="343">
        <f>SUM(G143,G145,G147)</f>
        <v>0</v>
      </c>
      <c r="H150" s="343">
        <f>IF(ISERROR(G150*I150/100)," ",G150*I150/100)</f>
        <v>0</v>
      </c>
      <c r="I150" s="363"/>
      <c r="J150" s="331"/>
      <c r="K150" s="342"/>
      <c r="L150" s="340"/>
      <c r="M150" s="331"/>
      <c r="N150" s="343">
        <f t="shared" si="4"/>
        <v>0</v>
      </c>
      <c r="O150" s="343">
        <f>N150*I150/100</f>
        <v>0</v>
      </c>
      <c r="P150" s="331"/>
      <c r="Q150" s="343">
        <v>0</v>
      </c>
      <c r="R150" s="343">
        <f>IF(ISERROR(N150-O150-Q149-Q150),0,N150-O150-Q149-Q150)</f>
        <v>0</v>
      </c>
      <c r="S150" s="343">
        <f>R150+Q150</f>
        <v>0</v>
      </c>
      <c r="T150" s="331"/>
      <c r="U150" s="343">
        <f>IF(ISERROR(U143+U145+U147)," ",U143+U145+U147)</f>
        <v>0</v>
      </c>
      <c r="V150" s="343">
        <f>IF(ISERROR(H150-O150-Q149)," ",H150-O150-Q149)</f>
        <v>0</v>
      </c>
      <c r="W150" s="364"/>
      <c r="X150" s="345"/>
      <c r="Y150" s="328"/>
    </row>
    <row r="151" spans="1:81" ht="12" hidden="1" customHeight="1">
      <c r="A151" s="339"/>
      <c r="B151" s="331"/>
      <c r="C151" s="331"/>
      <c r="D151" s="357" t="s">
        <v>1</v>
      </c>
      <c r="E151" s="328"/>
      <c r="F151" s="328"/>
      <c r="G151" s="341"/>
      <c r="H151" s="358"/>
      <c r="I151" s="328"/>
      <c r="J151" s="328"/>
      <c r="K151" s="365"/>
      <c r="L151" s="331"/>
      <c r="M151" s="328"/>
      <c r="N151" s="384">
        <f t="shared" si="4"/>
        <v>0</v>
      </c>
      <c r="O151" s="366" t="str">
        <f>IF(OR(K152*I152/100-L152=0,ISERROR(K152*I152/100-L152=0))," ",K152*I152/100-L152)</f>
        <v xml:space="preserve"> </v>
      </c>
      <c r="P151" s="331"/>
      <c r="Q151" s="367">
        <f>IF(ISERROR(N152*I152/100-O152=0)," ",N152*I152/100-O152)</f>
        <v>0</v>
      </c>
      <c r="R151" s="344"/>
      <c r="S151" s="366" t="str">
        <f>IF(Q151=0," ",Q151)</f>
        <v xml:space="preserve"> </v>
      </c>
      <c r="T151" s="328"/>
      <c r="U151" s="344"/>
      <c r="V151" s="366" t="str">
        <f>S151</f>
        <v xml:space="preserve"> </v>
      </c>
      <c r="W151" s="331"/>
      <c r="X151" s="345"/>
      <c r="Y151" s="368"/>
    </row>
    <row r="152" spans="1:81" ht="12" hidden="1" customHeight="1">
      <c r="A152" s="369"/>
      <c r="B152" s="334"/>
      <c r="C152" s="334"/>
      <c r="D152" s="370"/>
      <c r="E152" s="335"/>
      <c r="F152" s="335"/>
      <c r="G152" s="371">
        <f>SUM(G144,G146,G148)</f>
        <v>0</v>
      </c>
      <c r="H152" s="371">
        <f>G152*I152/100</f>
        <v>0</v>
      </c>
      <c r="I152" s="372"/>
      <c r="J152" s="335"/>
      <c r="K152" s="373">
        <f>K144+K146+K148</f>
        <v>0</v>
      </c>
      <c r="L152" s="374">
        <f>K152*I152/100</f>
        <v>0</v>
      </c>
      <c r="M152" s="335"/>
      <c r="N152" s="371">
        <f t="shared" si="4"/>
        <v>0</v>
      </c>
      <c r="O152" s="371">
        <f>N152*I152/100</f>
        <v>0</v>
      </c>
      <c r="P152" s="375"/>
      <c r="Q152" s="371">
        <v>0</v>
      </c>
      <c r="R152" s="376">
        <f>IF(ISERROR(N152-O152-Q151-Q152),0,N152-O152-Q151-Q152)</f>
        <v>0</v>
      </c>
      <c r="S152" s="371">
        <f>R152+Q152</f>
        <v>0</v>
      </c>
      <c r="T152" s="335"/>
      <c r="U152" s="374">
        <f>U148+U146+U144</f>
        <v>0</v>
      </c>
      <c r="V152" s="377">
        <f>IF(ISERROR(H152-O152-Q151)," ",H152-O152-Q151)</f>
        <v>0</v>
      </c>
      <c r="W152" s="334"/>
      <c r="X152" s="378"/>
      <c r="Y152" s="335"/>
      <c r="Z152" s="379">
        <f>G143</f>
        <v>0</v>
      </c>
      <c r="AA152" s="380">
        <f>G144</f>
        <v>0</v>
      </c>
      <c r="AB152" s="379">
        <f>G145</f>
        <v>0</v>
      </c>
      <c r="AC152" s="380">
        <f>G146</f>
        <v>0</v>
      </c>
      <c r="AD152" s="379">
        <f>G147</f>
        <v>0</v>
      </c>
      <c r="AE152" s="380">
        <f>G148</f>
        <v>0</v>
      </c>
      <c r="AF152" s="379">
        <f>G150</f>
        <v>0</v>
      </c>
      <c r="AG152" s="380">
        <f>G152</f>
        <v>0</v>
      </c>
      <c r="AH152" s="379">
        <f>H150</f>
        <v>0</v>
      </c>
      <c r="AI152" s="380">
        <f>H152</f>
        <v>0</v>
      </c>
      <c r="AJ152" s="379">
        <f>K143</f>
        <v>0</v>
      </c>
      <c r="AK152" s="380">
        <f>K144</f>
        <v>0</v>
      </c>
      <c r="AL152" s="379">
        <f>L147</f>
        <v>0</v>
      </c>
      <c r="AM152" s="380">
        <f>K146</f>
        <v>0</v>
      </c>
      <c r="AN152" s="379">
        <f>K147</f>
        <v>0</v>
      </c>
      <c r="AO152" s="380">
        <f>K148</f>
        <v>0</v>
      </c>
      <c r="AP152" s="379">
        <f>K150</f>
        <v>0</v>
      </c>
      <c r="AQ152" s="380">
        <f>K152</f>
        <v>0</v>
      </c>
      <c r="AR152" s="379">
        <f>L150</f>
        <v>0</v>
      </c>
      <c r="AS152" s="380">
        <f>L152</f>
        <v>0</v>
      </c>
      <c r="AT152" s="379">
        <f>N143</f>
        <v>0</v>
      </c>
      <c r="AU152" s="380">
        <f>N144</f>
        <v>0</v>
      </c>
      <c r="AV152" s="379">
        <f>N145</f>
        <v>0</v>
      </c>
      <c r="AW152" s="380">
        <f>N146</f>
        <v>0</v>
      </c>
      <c r="AX152" s="379">
        <f>N147</f>
        <v>0</v>
      </c>
      <c r="AY152" s="380">
        <f>N148</f>
        <v>0</v>
      </c>
      <c r="AZ152" s="379">
        <f>N150</f>
        <v>0</v>
      </c>
      <c r="BA152" s="380">
        <f>N152</f>
        <v>0</v>
      </c>
      <c r="BB152" s="379">
        <f>O149</f>
        <v>0</v>
      </c>
      <c r="BC152" s="380">
        <f>O150</f>
        <v>0</v>
      </c>
      <c r="BD152" s="381" t="str">
        <f>O151</f>
        <v xml:space="preserve"> </v>
      </c>
      <c r="BE152" s="380">
        <f>O152</f>
        <v>0</v>
      </c>
      <c r="BF152" s="382">
        <f>Q149</f>
        <v>0</v>
      </c>
      <c r="BG152" s="379">
        <f>Q150</f>
        <v>0</v>
      </c>
      <c r="BH152" s="382">
        <f>Q151</f>
        <v>0</v>
      </c>
      <c r="BI152" s="380">
        <f>Q152</f>
        <v>0</v>
      </c>
      <c r="BJ152" s="382">
        <f>R149</f>
        <v>0</v>
      </c>
      <c r="BK152" s="379">
        <f>R150</f>
        <v>0</v>
      </c>
      <c r="BL152" s="382">
        <f>R151</f>
        <v>0</v>
      </c>
      <c r="BM152" s="380">
        <f>R152</f>
        <v>0</v>
      </c>
      <c r="BN152" s="382">
        <f>S149</f>
        <v>0</v>
      </c>
      <c r="BO152" s="379">
        <f>S150</f>
        <v>0</v>
      </c>
      <c r="BP152" s="382" t="str">
        <f>S151</f>
        <v xml:space="preserve"> </v>
      </c>
      <c r="BQ152" s="380">
        <f>S152</f>
        <v>0</v>
      </c>
      <c r="BR152" s="379">
        <f>U143</f>
        <v>0</v>
      </c>
      <c r="BS152" s="380">
        <f>U144</f>
        <v>0</v>
      </c>
      <c r="BT152" s="379">
        <f>U145</f>
        <v>0</v>
      </c>
      <c r="BU152" s="380">
        <f>U146</f>
        <v>0</v>
      </c>
      <c r="BV152" s="379">
        <f>U147</f>
        <v>0</v>
      </c>
      <c r="BW152" s="380">
        <f>U148</f>
        <v>0</v>
      </c>
      <c r="BX152" s="379">
        <f>U150</f>
        <v>0</v>
      </c>
      <c r="BY152" s="380">
        <f>U152</f>
        <v>0</v>
      </c>
      <c r="BZ152" s="379">
        <f>V149</f>
        <v>0</v>
      </c>
      <c r="CA152" s="380">
        <f>V150</f>
        <v>0</v>
      </c>
      <c r="CB152" s="379" t="str">
        <f>V151</f>
        <v xml:space="preserve"> </v>
      </c>
      <c r="CC152" s="380">
        <f>V152</f>
        <v>0</v>
      </c>
    </row>
    <row r="153" spans="1:81" ht="12" hidden="1" customHeight="1">
      <c r="A153" s="339"/>
      <c r="B153" s="331"/>
      <c r="C153" s="331"/>
      <c r="D153" s="61"/>
      <c r="E153" s="331"/>
      <c r="F153" s="331"/>
      <c r="G153" s="340"/>
      <c r="H153" s="341"/>
      <c r="I153" s="331"/>
      <c r="J153" s="331"/>
      <c r="K153" s="342"/>
      <c r="L153" s="331"/>
      <c r="M153" s="331"/>
      <c r="N153" s="343">
        <f t="shared" si="4"/>
        <v>0</v>
      </c>
      <c r="O153" s="344"/>
      <c r="P153" s="344"/>
      <c r="Q153" s="344"/>
      <c r="R153" s="344"/>
      <c r="S153" s="344"/>
      <c r="T153" s="331"/>
      <c r="U153" s="343">
        <f>IF(ISERROR(G153-K153-N153)," ",G153-K153-N153)</f>
        <v>0</v>
      </c>
      <c r="V153" s="344"/>
      <c r="W153" s="331"/>
      <c r="X153" s="345"/>
      <c r="Y153" s="328"/>
    </row>
    <row r="154" spans="1:81" ht="12" hidden="1" customHeight="1">
      <c r="A154" s="339"/>
      <c r="B154" s="331"/>
      <c r="C154" s="331"/>
      <c r="D154" s="346" t="s">
        <v>47</v>
      </c>
      <c r="E154" s="331"/>
      <c r="F154" s="331"/>
      <c r="G154" s="347"/>
      <c r="H154" s="348"/>
      <c r="I154" s="331"/>
      <c r="J154" s="331"/>
      <c r="K154" s="349">
        <v>0</v>
      </c>
      <c r="L154" s="350"/>
      <c r="M154" s="331"/>
      <c r="N154" s="343">
        <f t="shared" si="4"/>
        <v>0</v>
      </c>
      <c r="O154" s="350"/>
      <c r="P154" s="331"/>
      <c r="Q154" s="350"/>
      <c r="R154" s="350"/>
      <c r="S154" s="350"/>
      <c r="T154" s="331"/>
      <c r="U154" s="351">
        <f>G154-K154-N154</f>
        <v>0</v>
      </c>
      <c r="V154" s="350"/>
      <c r="W154" s="330"/>
      <c r="X154" s="352"/>
      <c r="Y154" s="328"/>
    </row>
    <row r="155" spans="1:81" ht="12" hidden="1" customHeight="1">
      <c r="A155" s="353"/>
      <c r="B155" s="331"/>
      <c r="C155" s="331"/>
      <c r="D155" s="61"/>
      <c r="E155" s="331"/>
      <c r="F155" s="354"/>
      <c r="G155" s="340"/>
      <c r="H155" s="341"/>
      <c r="I155" s="331"/>
      <c r="J155" s="354"/>
      <c r="K155" s="331"/>
      <c r="L155" s="331"/>
      <c r="M155" s="354" t="str">
        <f>IF($F155=0," ",$F155)</f>
        <v xml:space="preserve"> </v>
      </c>
      <c r="N155" s="342">
        <f t="shared" si="4"/>
        <v>0</v>
      </c>
      <c r="O155" s="331"/>
      <c r="P155" s="354"/>
      <c r="Q155" s="331"/>
      <c r="R155" s="331"/>
      <c r="S155" s="331"/>
      <c r="T155" s="354" t="str">
        <f>IF($F155=0," ",$F155)</f>
        <v xml:space="preserve"> </v>
      </c>
      <c r="U155" s="343">
        <f>IF(ISERROR(G155-L157-N155)," ",G155-L157-N155)</f>
        <v>0</v>
      </c>
      <c r="V155" s="331"/>
      <c r="W155" s="331"/>
      <c r="X155" s="345"/>
      <c r="Y155" s="328"/>
    </row>
    <row r="156" spans="1:81" ht="12" hidden="1" customHeight="1">
      <c r="A156" s="355"/>
      <c r="B156" s="330"/>
      <c r="C156" s="331"/>
      <c r="D156" s="346" t="s">
        <v>48</v>
      </c>
      <c r="E156" s="331"/>
      <c r="F156" s="354"/>
      <c r="G156" s="347">
        <v>0</v>
      </c>
      <c r="H156" s="348"/>
      <c r="I156" s="331"/>
      <c r="J156" s="354"/>
      <c r="K156" s="349">
        <v>0</v>
      </c>
      <c r="L156" s="350"/>
      <c r="M156" s="354" t="str">
        <f>IF($F156=0," ",$F156)</f>
        <v xml:space="preserve"> </v>
      </c>
      <c r="N156" s="347">
        <f t="shared" si="4"/>
        <v>0</v>
      </c>
      <c r="O156" s="350"/>
      <c r="P156" s="331"/>
      <c r="Q156" s="350"/>
      <c r="R156" s="350"/>
      <c r="S156" s="350"/>
      <c r="T156" s="354" t="str">
        <f>IF($F156=0," ",$F156)</f>
        <v xml:space="preserve"> </v>
      </c>
      <c r="U156" s="351">
        <f>G156-K156-N156</f>
        <v>0</v>
      </c>
      <c r="V156" s="350"/>
      <c r="W156" s="330" t="s">
        <v>15</v>
      </c>
      <c r="X156" s="345"/>
      <c r="Y156" s="328"/>
    </row>
    <row r="157" spans="1:81" ht="12" hidden="1" customHeight="1">
      <c r="A157" s="355" t="s">
        <v>49</v>
      </c>
      <c r="B157" s="331"/>
      <c r="C157" s="331"/>
      <c r="D157" s="61"/>
      <c r="E157" s="331"/>
      <c r="F157" s="330"/>
      <c r="G157" s="340"/>
      <c r="H157" s="341"/>
      <c r="I157" s="331"/>
      <c r="J157" s="330" t="str">
        <f>IF($F157=0," ",$F157)</f>
        <v xml:space="preserve"> </v>
      </c>
      <c r="K157" s="342"/>
      <c r="L157" s="342"/>
      <c r="M157" s="330" t="str">
        <f>IF($F157=0," ",$F157)</f>
        <v xml:space="preserve"> </v>
      </c>
      <c r="N157" s="343">
        <f t="shared" si="4"/>
        <v>0</v>
      </c>
      <c r="O157" s="331"/>
      <c r="P157" s="331"/>
      <c r="Q157" s="331"/>
      <c r="R157" s="331"/>
      <c r="S157" s="331"/>
      <c r="T157" s="330" t="str">
        <f>IF($F157=0," ",$F157)</f>
        <v xml:space="preserve"> </v>
      </c>
      <c r="U157" s="343">
        <f>IF(ISERROR(G157-K157-N157)," ",G157-K157-N157)</f>
        <v>0</v>
      </c>
      <c r="V157" s="331"/>
      <c r="W157" s="331"/>
      <c r="X157" s="345"/>
      <c r="Y157" s="328"/>
    </row>
    <row r="158" spans="1:81" ht="12" hidden="1" customHeight="1">
      <c r="A158" s="339"/>
      <c r="B158" s="330"/>
      <c r="C158" s="331"/>
      <c r="D158" s="346" t="s">
        <v>50</v>
      </c>
      <c r="E158" s="331"/>
      <c r="F158" s="356"/>
      <c r="G158" s="347">
        <v>0</v>
      </c>
      <c r="H158" s="348"/>
      <c r="I158" s="331"/>
      <c r="J158" s="356"/>
      <c r="K158" s="349">
        <v>0</v>
      </c>
      <c r="L158" s="350"/>
      <c r="M158" s="356" t="str">
        <f>IF($F158=0," ",$F158)</f>
        <v xml:space="preserve"> </v>
      </c>
      <c r="N158" s="347">
        <f t="shared" si="4"/>
        <v>0</v>
      </c>
      <c r="O158" s="350"/>
      <c r="P158" s="331"/>
      <c r="Q158" s="350"/>
      <c r="R158" s="350"/>
      <c r="S158" s="350"/>
      <c r="T158" s="356" t="str">
        <f>IF($F158=0," ",$F158)</f>
        <v xml:space="preserve"> </v>
      </c>
      <c r="U158" s="351">
        <f>G158-K158-N158</f>
        <v>0</v>
      </c>
      <c r="V158" s="350"/>
      <c r="W158" s="330"/>
      <c r="X158" s="345"/>
      <c r="Y158" s="329"/>
    </row>
    <row r="159" spans="1:81" ht="12" hidden="1" customHeight="1">
      <c r="A159" s="339"/>
      <c r="B159" s="331"/>
      <c r="C159" s="331"/>
      <c r="D159" s="357"/>
      <c r="E159" s="331"/>
      <c r="F159" s="331"/>
      <c r="G159" s="341"/>
      <c r="H159" s="358"/>
      <c r="I159" s="331"/>
      <c r="J159" s="331"/>
      <c r="K159" s="328"/>
      <c r="L159" s="328"/>
      <c r="M159" s="331"/>
      <c r="N159" s="359">
        <f t="shared" si="4"/>
        <v>0</v>
      </c>
      <c r="O159" s="360"/>
      <c r="P159" s="331"/>
      <c r="Q159" s="361">
        <f>IF(ISERROR(N160*I160/100-O160=0)," ",N160*I160/100-O160)</f>
        <v>0</v>
      </c>
      <c r="R159" s="328"/>
      <c r="S159" s="361">
        <f>Q159</f>
        <v>0</v>
      </c>
      <c r="T159" s="331"/>
      <c r="U159" s="343"/>
      <c r="V159" s="362">
        <f>S159</f>
        <v>0</v>
      </c>
      <c r="W159" s="330" t="s">
        <v>68</v>
      </c>
      <c r="X159" s="352"/>
      <c r="Y159" s="328"/>
    </row>
    <row r="160" spans="1:81" ht="12" hidden="1" customHeight="1">
      <c r="A160" s="339"/>
      <c r="B160" s="331"/>
      <c r="C160" s="331"/>
      <c r="D160" s="357"/>
      <c r="E160" s="331"/>
      <c r="F160" s="331"/>
      <c r="G160" s="343">
        <f>SUM(G153,G155,G157)</f>
        <v>0</v>
      </c>
      <c r="H160" s="343">
        <f>IF(ISERROR(G160*I160/100)," ",G160*I160/100)</f>
        <v>0</v>
      </c>
      <c r="I160" s="363"/>
      <c r="J160" s="331"/>
      <c r="K160" s="342"/>
      <c r="L160" s="340"/>
      <c r="M160" s="331"/>
      <c r="N160" s="343">
        <f t="shared" si="4"/>
        <v>0</v>
      </c>
      <c r="O160" s="343">
        <f>N160*I160/100</f>
        <v>0</v>
      </c>
      <c r="P160" s="331"/>
      <c r="Q160" s="343">
        <v>0</v>
      </c>
      <c r="R160" s="343">
        <f>IF(ISERROR(N160-O160-Q159-Q160),0,N160-O160-Q159-Q160)</f>
        <v>0</v>
      </c>
      <c r="S160" s="343">
        <f>R160+Q160</f>
        <v>0</v>
      </c>
      <c r="T160" s="331"/>
      <c r="U160" s="343">
        <f>IF(ISERROR(U153+U155+U157)," ",U153+U155+U157)</f>
        <v>0</v>
      </c>
      <c r="V160" s="343">
        <f>IF(ISERROR(H160-O160-Q159)," ",H160-O160-Q159)</f>
        <v>0</v>
      </c>
      <c r="W160" s="364"/>
      <c r="X160" s="345"/>
      <c r="Y160" s="328"/>
    </row>
    <row r="161" spans="1:81" ht="12" hidden="1" customHeight="1">
      <c r="A161" s="339"/>
      <c r="B161" s="331"/>
      <c r="C161" s="331"/>
      <c r="D161" s="357" t="s">
        <v>1</v>
      </c>
      <c r="E161" s="328"/>
      <c r="F161" s="328"/>
      <c r="G161" s="341"/>
      <c r="H161" s="358"/>
      <c r="I161" s="328"/>
      <c r="J161" s="328"/>
      <c r="K161" s="365"/>
      <c r="L161" s="331"/>
      <c r="M161" s="328"/>
      <c r="N161" s="343">
        <f t="shared" si="4"/>
        <v>0</v>
      </c>
      <c r="O161" s="366" t="str">
        <f>IF(OR(K162*I162/100-L162=0,ISERROR(K162*I162/100-L162=0))," ",K162*I162/100-L162)</f>
        <v xml:space="preserve"> </v>
      </c>
      <c r="P161" s="331"/>
      <c r="Q161" s="367">
        <f>IF(ISERROR(N162*I162/100-O162=0)," ",N162*I162/100-O162)</f>
        <v>0</v>
      </c>
      <c r="R161" s="344"/>
      <c r="S161" s="366" t="str">
        <f>IF(Q161=0," ",Q161)</f>
        <v xml:space="preserve"> </v>
      </c>
      <c r="T161" s="328"/>
      <c r="U161" s="344"/>
      <c r="V161" s="366" t="str">
        <f>S161</f>
        <v xml:space="preserve"> </v>
      </c>
      <c r="W161" s="331"/>
      <c r="X161" s="345"/>
      <c r="Y161" s="368"/>
    </row>
    <row r="162" spans="1:81" ht="12" hidden="1" customHeight="1">
      <c r="A162" s="369"/>
      <c r="B162" s="334"/>
      <c r="C162" s="334"/>
      <c r="D162" s="370"/>
      <c r="E162" s="335"/>
      <c r="F162" s="335"/>
      <c r="G162" s="371">
        <f>SUM(G154,G156,G158)</f>
        <v>0</v>
      </c>
      <c r="H162" s="371">
        <f>G162*I162/100</f>
        <v>0</v>
      </c>
      <c r="I162" s="372"/>
      <c r="J162" s="335"/>
      <c r="K162" s="373">
        <f>K154+K156+K158</f>
        <v>0</v>
      </c>
      <c r="L162" s="374">
        <f>K162*I162/100</f>
        <v>0</v>
      </c>
      <c r="M162" s="335"/>
      <c r="N162" s="371">
        <f t="shared" si="4"/>
        <v>0</v>
      </c>
      <c r="O162" s="371">
        <f>N162*I162/100</f>
        <v>0</v>
      </c>
      <c r="P162" s="375"/>
      <c r="Q162" s="371">
        <v>0</v>
      </c>
      <c r="R162" s="376">
        <f>IF(ISERROR(N162-O162-Q161-Q162),0,N162-O162-Q161-Q162)</f>
        <v>0</v>
      </c>
      <c r="S162" s="371">
        <f>R162+Q162</f>
        <v>0</v>
      </c>
      <c r="T162" s="335"/>
      <c r="U162" s="374">
        <f>U158+U156+U154</f>
        <v>0</v>
      </c>
      <c r="V162" s="377">
        <f>IF(ISERROR(H162-O162-Q161)," ",H162-O162-Q161)</f>
        <v>0</v>
      </c>
      <c r="W162" s="334"/>
      <c r="X162" s="378"/>
      <c r="Y162" s="335"/>
      <c r="Z162" s="379">
        <f>G153</f>
        <v>0</v>
      </c>
      <c r="AA162" s="380">
        <f>G154</f>
        <v>0</v>
      </c>
      <c r="AB162" s="379">
        <f>G155</f>
        <v>0</v>
      </c>
      <c r="AC162" s="380">
        <f>G156</f>
        <v>0</v>
      </c>
      <c r="AD162" s="379">
        <f>G157</f>
        <v>0</v>
      </c>
      <c r="AE162" s="380">
        <f>G158</f>
        <v>0</v>
      </c>
      <c r="AF162" s="379">
        <f>G160</f>
        <v>0</v>
      </c>
      <c r="AG162" s="380">
        <f>G162</f>
        <v>0</v>
      </c>
      <c r="AH162" s="379">
        <f>H160</f>
        <v>0</v>
      </c>
      <c r="AI162" s="380">
        <f>H162</f>
        <v>0</v>
      </c>
      <c r="AJ162" s="379">
        <f>K153</f>
        <v>0</v>
      </c>
      <c r="AK162" s="380">
        <f>K154</f>
        <v>0</v>
      </c>
      <c r="AL162" s="379">
        <f>L157</f>
        <v>0</v>
      </c>
      <c r="AM162" s="380">
        <f>K156</f>
        <v>0</v>
      </c>
      <c r="AN162" s="379">
        <f>K157</f>
        <v>0</v>
      </c>
      <c r="AO162" s="380">
        <f>K158</f>
        <v>0</v>
      </c>
      <c r="AP162" s="379">
        <f>K160</f>
        <v>0</v>
      </c>
      <c r="AQ162" s="380">
        <f>K162</f>
        <v>0</v>
      </c>
      <c r="AR162" s="379">
        <f>L160</f>
        <v>0</v>
      </c>
      <c r="AS162" s="380">
        <f>L162</f>
        <v>0</v>
      </c>
      <c r="AT162" s="379">
        <f>N153</f>
        <v>0</v>
      </c>
      <c r="AU162" s="380">
        <f>N154</f>
        <v>0</v>
      </c>
      <c r="AV162" s="379">
        <f>N155</f>
        <v>0</v>
      </c>
      <c r="AW162" s="380">
        <f>N156</f>
        <v>0</v>
      </c>
      <c r="AX162" s="379">
        <f>N157</f>
        <v>0</v>
      </c>
      <c r="AY162" s="380">
        <f>N158</f>
        <v>0</v>
      </c>
      <c r="AZ162" s="379">
        <f>N160</f>
        <v>0</v>
      </c>
      <c r="BA162" s="380">
        <f>N162</f>
        <v>0</v>
      </c>
      <c r="BB162" s="379">
        <f>O159</f>
        <v>0</v>
      </c>
      <c r="BC162" s="380">
        <f>O160</f>
        <v>0</v>
      </c>
      <c r="BD162" s="381" t="str">
        <f>O161</f>
        <v xml:space="preserve"> </v>
      </c>
      <c r="BE162" s="380">
        <f>O162</f>
        <v>0</v>
      </c>
      <c r="BF162" s="382">
        <f>Q159</f>
        <v>0</v>
      </c>
      <c r="BG162" s="379">
        <f>Q160</f>
        <v>0</v>
      </c>
      <c r="BH162" s="382">
        <f>Q161</f>
        <v>0</v>
      </c>
      <c r="BI162" s="380">
        <f>Q162</f>
        <v>0</v>
      </c>
      <c r="BJ162" s="382">
        <f>R159</f>
        <v>0</v>
      </c>
      <c r="BK162" s="379">
        <f>R160</f>
        <v>0</v>
      </c>
      <c r="BL162" s="382">
        <f>R161</f>
        <v>0</v>
      </c>
      <c r="BM162" s="380">
        <f>R162</f>
        <v>0</v>
      </c>
      <c r="BN162" s="382">
        <f>S159</f>
        <v>0</v>
      </c>
      <c r="BO162" s="379">
        <f>S160</f>
        <v>0</v>
      </c>
      <c r="BP162" s="382" t="str">
        <f>S161</f>
        <v xml:space="preserve"> </v>
      </c>
      <c r="BQ162" s="380">
        <f>S162</f>
        <v>0</v>
      </c>
      <c r="BR162" s="379">
        <f>U153</f>
        <v>0</v>
      </c>
      <c r="BS162" s="380">
        <f>U154</f>
        <v>0</v>
      </c>
      <c r="BT162" s="379">
        <f>U155</f>
        <v>0</v>
      </c>
      <c r="BU162" s="380">
        <f>U156</f>
        <v>0</v>
      </c>
      <c r="BV162" s="379">
        <f>U157</f>
        <v>0</v>
      </c>
      <c r="BW162" s="380">
        <f>U158</f>
        <v>0</v>
      </c>
      <c r="BX162" s="379">
        <f>U160</f>
        <v>0</v>
      </c>
      <c r="BY162" s="380">
        <f>U162</f>
        <v>0</v>
      </c>
      <c r="BZ162" s="379">
        <f>V159</f>
        <v>0</v>
      </c>
      <c r="CA162" s="380">
        <f>V160</f>
        <v>0</v>
      </c>
      <c r="CB162" s="379" t="str">
        <f>V161</f>
        <v xml:space="preserve"> </v>
      </c>
      <c r="CC162" s="380">
        <f>V162</f>
        <v>0</v>
      </c>
    </row>
    <row r="163" spans="1:81" ht="12" hidden="1" customHeight="1">
      <c r="A163" s="339"/>
      <c r="B163" s="331"/>
      <c r="C163" s="331"/>
      <c r="D163" s="61"/>
      <c r="E163" s="331"/>
      <c r="F163" s="331"/>
      <c r="G163" s="340"/>
      <c r="H163" s="341"/>
      <c r="I163" s="331"/>
      <c r="J163" s="331"/>
      <c r="K163" s="342"/>
      <c r="L163" s="331"/>
      <c r="M163" s="331"/>
      <c r="N163" s="343">
        <f t="shared" si="4"/>
        <v>0</v>
      </c>
      <c r="O163" s="344"/>
      <c r="P163" s="344"/>
      <c r="Q163" s="344"/>
      <c r="R163" s="344"/>
      <c r="S163" s="344"/>
      <c r="T163" s="331"/>
      <c r="U163" s="343">
        <f>IF(ISERROR(G163-K163-N163)," ",G163-K163-N163)</f>
        <v>0</v>
      </c>
      <c r="V163" s="344"/>
      <c r="W163" s="331"/>
      <c r="X163" s="345"/>
      <c r="Y163" s="328"/>
    </row>
    <row r="164" spans="1:81" ht="12" hidden="1" customHeight="1">
      <c r="A164" s="339"/>
      <c r="B164" s="331"/>
      <c r="C164" s="331"/>
      <c r="D164" s="346" t="s">
        <v>47</v>
      </c>
      <c r="E164" s="331"/>
      <c r="F164" s="331"/>
      <c r="G164" s="347"/>
      <c r="H164" s="348"/>
      <c r="I164" s="331"/>
      <c r="J164" s="331"/>
      <c r="K164" s="349">
        <v>0</v>
      </c>
      <c r="L164" s="350"/>
      <c r="M164" s="331"/>
      <c r="N164" s="347">
        <f t="shared" si="4"/>
        <v>0</v>
      </c>
      <c r="O164" s="350"/>
      <c r="P164" s="331"/>
      <c r="Q164" s="350"/>
      <c r="R164" s="350"/>
      <c r="S164" s="350"/>
      <c r="T164" s="331"/>
      <c r="U164" s="351">
        <f>G164-K164-N164</f>
        <v>0</v>
      </c>
      <c r="V164" s="350"/>
      <c r="W164" s="330"/>
      <c r="X164" s="352"/>
      <c r="Y164" s="328"/>
    </row>
    <row r="165" spans="1:81" ht="12" hidden="1" customHeight="1">
      <c r="A165" s="353"/>
      <c r="B165" s="331"/>
      <c r="C165" s="331"/>
      <c r="D165" s="61"/>
      <c r="E165" s="331"/>
      <c r="F165" s="354"/>
      <c r="G165" s="340"/>
      <c r="H165" s="341"/>
      <c r="I165" s="331"/>
      <c r="J165" s="354"/>
      <c r="K165" s="331"/>
      <c r="L165" s="331"/>
      <c r="M165" s="354" t="str">
        <f>IF($F165=0," ",$F165)</f>
        <v xml:space="preserve"> </v>
      </c>
      <c r="N165" s="343">
        <f t="shared" si="4"/>
        <v>0</v>
      </c>
      <c r="O165" s="331"/>
      <c r="P165" s="354"/>
      <c r="Q165" s="331"/>
      <c r="R165" s="331"/>
      <c r="S165" s="331"/>
      <c r="T165" s="354" t="str">
        <f>IF($F165=0," ",$F165)</f>
        <v xml:space="preserve"> </v>
      </c>
      <c r="U165" s="343">
        <f>IF(ISERROR(G165-L167-N165)," ",G165-L167-N165)</f>
        <v>0</v>
      </c>
      <c r="V165" s="331"/>
      <c r="W165" s="331"/>
      <c r="X165" s="345"/>
      <c r="Y165" s="328"/>
    </row>
    <row r="166" spans="1:81" ht="12" hidden="1" customHeight="1">
      <c r="A166" s="355"/>
      <c r="B166" s="330"/>
      <c r="C166" s="331"/>
      <c r="D166" s="346" t="s">
        <v>48</v>
      </c>
      <c r="E166" s="331"/>
      <c r="F166" s="354"/>
      <c r="G166" s="347">
        <v>0</v>
      </c>
      <c r="H166" s="348"/>
      <c r="I166" s="331"/>
      <c r="J166" s="354"/>
      <c r="K166" s="349">
        <v>0</v>
      </c>
      <c r="L166" s="350"/>
      <c r="M166" s="354" t="str">
        <f>IF($F166=0," ",$F166)</f>
        <v xml:space="preserve"> </v>
      </c>
      <c r="N166" s="347">
        <f t="shared" si="4"/>
        <v>0</v>
      </c>
      <c r="O166" s="350"/>
      <c r="P166" s="331"/>
      <c r="Q166" s="350"/>
      <c r="R166" s="350"/>
      <c r="S166" s="350"/>
      <c r="T166" s="354" t="str">
        <f>IF($F166=0," ",$F166)</f>
        <v xml:space="preserve"> </v>
      </c>
      <c r="U166" s="351">
        <f>G166-K166-N166</f>
        <v>0</v>
      </c>
      <c r="V166" s="350"/>
      <c r="W166" s="330" t="s">
        <v>15</v>
      </c>
      <c r="X166" s="345"/>
      <c r="Y166" s="328"/>
    </row>
    <row r="167" spans="1:81" ht="12" hidden="1" customHeight="1">
      <c r="A167" s="355" t="s">
        <v>49</v>
      </c>
      <c r="B167" s="331"/>
      <c r="C167" s="331"/>
      <c r="D167" s="61"/>
      <c r="E167" s="331"/>
      <c r="F167" s="330"/>
      <c r="G167" s="340"/>
      <c r="H167" s="341"/>
      <c r="I167" s="331"/>
      <c r="J167" s="330" t="str">
        <f>IF($F167=0," ",$F167)</f>
        <v xml:space="preserve"> </v>
      </c>
      <c r="K167" s="342"/>
      <c r="L167" s="342"/>
      <c r="M167" s="330" t="str">
        <f>IF($F167=0," ",$F167)</f>
        <v xml:space="preserve"> </v>
      </c>
      <c r="N167" s="343">
        <f t="shared" si="4"/>
        <v>0</v>
      </c>
      <c r="O167" s="331"/>
      <c r="P167" s="331"/>
      <c r="Q167" s="331"/>
      <c r="R167" s="331"/>
      <c r="S167" s="331"/>
      <c r="T167" s="330" t="str">
        <f>IF($F167=0," ",$F167)</f>
        <v xml:space="preserve"> </v>
      </c>
      <c r="U167" s="343">
        <f>IF(ISERROR(G167-K167-N167)," ",G167-K167-N167)</f>
        <v>0</v>
      </c>
      <c r="V167" s="331"/>
      <c r="W167" s="331"/>
      <c r="X167" s="345"/>
      <c r="Y167" s="328"/>
    </row>
    <row r="168" spans="1:81" ht="12" hidden="1" customHeight="1">
      <c r="A168" s="339"/>
      <c r="B168" s="330"/>
      <c r="C168" s="331"/>
      <c r="D168" s="346" t="s">
        <v>50</v>
      </c>
      <c r="E168" s="331"/>
      <c r="F168" s="356"/>
      <c r="G168" s="347">
        <v>0</v>
      </c>
      <c r="H168" s="348"/>
      <c r="I168" s="331"/>
      <c r="J168" s="356"/>
      <c r="K168" s="349">
        <v>0</v>
      </c>
      <c r="L168" s="350"/>
      <c r="M168" s="356" t="str">
        <f>IF($F168=0," ",$F168)</f>
        <v xml:space="preserve"> </v>
      </c>
      <c r="N168" s="347">
        <f t="shared" si="4"/>
        <v>0</v>
      </c>
      <c r="O168" s="350"/>
      <c r="P168" s="331"/>
      <c r="Q168" s="350"/>
      <c r="R168" s="350"/>
      <c r="S168" s="350"/>
      <c r="T168" s="356" t="str">
        <f>IF($F168=0," ",$F168)</f>
        <v xml:space="preserve"> </v>
      </c>
      <c r="U168" s="351">
        <f>G168-K168-N168</f>
        <v>0</v>
      </c>
      <c r="V168" s="350"/>
      <c r="W168" s="330"/>
      <c r="X168" s="345"/>
      <c r="Y168" s="329"/>
    </row>
    <row r="169" spans="1:81" ht="12" hidden="1" customHeight="1">
      <c r="A169" s="339"/>
      <c r="B169" s="331"/>
      <c r="C169" s="331"/>
      <c r="D169" s="357"/>
      <c r="E169" s="331"/>
      <c r="F169" s="331"/>
      <c r="G169" s="341"/>
      <c r="H169" s="358"/>
      <c r="I169" s="331"/>
      <c r="J169" s="331"/>
      <c r="K169" s="328"/>
      <c r="L169" s="328"/>
      <c r="M169" s="331"/>
      <c r="N169" s="359">
        <f t="shared" si="4"/>
        <v>0</v>
      </c>
      <c r="O169" s="360"/>
      <c r="P169" s="331"/>
      <c r="Q169" s="361">
        <f>IF(ISERROR(N170*I170/100-O170=0)," ",N170*I170/100-O170)</f>
        <v>0</v>
      </c>
      <c r="R169" s="328"/>
      <c r="S169" s="361">
        <f>Q169</f>
        <v>0</v>
      </c>
      <c r="T169" s="331"/>
      <c r="U169" s="328"/>
      <c r="V169" s="362">
        <f>S169</f>
        <v>0</v>
      </c>
      <c r="W169" s="330" t="s">
        <v>68</v>
      </c>
      <c r="X169" s="352"/>
      <c r="Y169" s="328"/>
    </row>
    <row r="170" spans="1:81" ht="12" hidden="1" customHeight="1">
      <c r="A170" s="339"/>
      <c r="B170" s="331"/>
      <c r="C170" s="331"/>
      <c r="D170" s="357"/>
      <c r="E170" s="331"/>
      <c r="F170" s="331"/>
      <c r="G170" s="343">
        <f>SUM(G163,G165,G167)</f>
        <v>0</v>
      </c>
      <c r="H170" s="343">
        <f>IF(ISERROR(G170*I170/100)," ",G170*I170/100)</f>
        <v>0</v>
      </c>
      <c r="I170" s="363"/>
      <c r="J170" s="331"/>
      <c r="K170" s="342"/>
      <c r="L170" s="340"/>
      <c r="M170" s="331"/>
      <c r="N170" s="343">
        <f t="shared" si="4"/>
        <v>0</v>
      </c>
      <c r="O170" s="343">
        <f>N170*I170/100</f>
        <v>0</v>
      </c>
      <c r="P170" s="331"/>
      <c r="Q170" s="343">
        <v>0</v>
      </c>
      <c r="R170" s="343">
        <f>IF(ISERROR(N170-O170-Q169-Q170),0,N170-O170-Q169-Q170)</f>
        <v>0</v>
      </c>
      <c r="S170" s="343">
        <f>R170+Q170</f>
        <v>0</v>
      </c>
      <c r="T170" s="331"/>
      <c r="U170" s="343">
        <f>IF(ISERROR(U163+U165+U167)," ",U163+U165+U167)</f>
        <v>0</v>
      </c>
      <c r="V170" s="343">
        <f>IF(ISERROR(H170-O170-Q169)," ",H170-O170-Q169)</f>
        <v>0</v>
      </c>
      <c r="W170" s="364"/>
      <c r="X170" s="345"/>
      <c r="Y170" s="328"/>
    </row>
    <row r="171" spans="1:81" ht="12" hidden="1" customHeight="1">
      <c r="A171" s="339"/>
      <c r="B171" s="331"/>
      <c r="C171" s="331"/>
      <c r="D171" s="357" t="s">
        <v>1</v>
      </c>
      <c r="E171" s="328"/>
      <c r="F171" s="328"/>
      <c r="G171" s="341"/>
      <c r="H171" s="358"/>
      <c r="I171" s="328"/>
      <c r="J171" s="328"/>
      <c r="K171" s="365"/>
      <c r="L171" s="331"/>
      <c r="M171" s="328"/>
      <c r="N171" s="343">
        <f t="shared" si="4"/>
        <v>0</v>
      </c>
      <c r="O171" s="366" t="str">
        <f>IF(OR(K172*I172/100-L172=0,ISERROR(K172*I172/100-L172=0))," ",K172*I172/100-L172)</f>
        <v xml:space="preserve"> </v>
      </c>
      <c r="P171" s="331"/>
      <c r="Q171" s="367">
        <f>IF(ISERROR(N172*I172/100-O172=0)," ",N172*I172/100-O172)</f>
        <v>0</v>
      </c>
      <c r="R171" s="344"/>
      <c r="S171" s="366" t="str">
        <f>IF(Q171=0," ",Q171)</f>
        <v xml:space="preserve"> </v>
      </c>
      <c r="T171" s="328"/>
      <c r="U171" s="344"/>
      <c r="V171" s="366" t="str">
        <f>S171</f>
        <v xml:space="preserve"> </v>
      </c>
      <c r="W171" s="331"/>
      <c r="X171" s="345"/>
      <c r="Y171" s="368"/>
    </row>
    <row r="172" spans="1:81" ht="12" hidden="1" customHeight="1">
      <c r="A172" s="369"/>
      <c r="B172" s="334"/>
      <c r="C172" s="334"/>
      <c r="D172" s="370"/>
      <c r="E172" s="335"/>
      <c r="F172" s="335"/>
      <c r="G172" s="371">
        <f>SUM(G164,G166,G168)</f>
        <v>0</v>
      </c>
      <c r="H172" s="371">
        <f>G172*I172/100</f>
        <v>0</v>
      </c>
      <c r="I172" s="372"/>
      <c r="J172" s="335"/>
      <c r="K172" s="373">
        <f>K164+K166+K168</f>
        <v>0</v>
      </c>
      <c r="L172" s="374">
        <f>K172*I172/100</f>
        <v>0</v>
      </c>
      <c r="M172" s="335"/>
      <c r="N172" s="371">
        <f t="shared" si="4"/>
        <v>0</v>
      </c>
      <c r="O172" s="371">
        <f>N172*I172/100</f>
        <v>0</v>
      </c>
      <c r="P172" s="375"/>
      <c r="Q172" s="371">
        <v>0</v>
      </c>
      <c r="R172" s="376">
        <f>IF(ISERROR(N172-O172-Q171-Q172),0,N172-O172-Q171-Q172)</f>
        <v>0</v>
      </c>
      <c r="S172" s="371">
        <f>R172+Q172</f>
        <v>0</v>
      </c>
      <c r="T172" s="335"/>
      <c r="U172" s="374">
        <f>U168+U166+U164</f>
        <v>0</v>
      </c>
      <c r="V172" s="377">
        <f>IF(ISERROR(H172-O172-Q171)," ",H172-O172-Q171)</f>
        <v>0</v>
      </c>
      <c r="W172" s="334"/>
      <c r="X172" s="378"/>
      <c r="Y172" s="335"/>
      <c r="Z172" s="379">
        <f>G163</f>
        <v>0</v>
      </c>
      <c r="AA172" s="380">
        <f>G164</f>
        <v>0</v>
      </c>
      <c r="AB172" s="379">
        <f>G165</f>
        <v>0</v>
      </c>
      <c r="AC172" s="380">
        <f>G166</f>
        <v>0</v>
      </c>
      <c r="AD172" s="379">
        <f>G167</f>
        <v>0</v>
      </c>
      <c r="AE172" s="380">
        <f>G168</f>
        <v>0</v>
      </c>
      <c r="AF172" s="379">
        <f>G170</f>
        <v>0</v>
      </c>
      <c r="AG172" s="380">
        <f>G172</f>
        <v>0</v>
      </c>
      <c r="AH172" s="379">
        <f>H170</f>
        <v>0</v>
      </c>
      <c r="AI172" s="380">
        <f>H172</f>
        <v>0</v>
      </c>
      <c r="AJ172" s="379">
        <f>K163</f>
        <v>0</v>
      </c>
      <c r="AK172" s="380">
        <f>K164</f>
        <v>0</v>
      </c>
      <c r="AL172" s="379">
        <f>L167</f>
        <v>0</v>
      </c>
      <c r="AM172" s="380">
        <f>K166</f>
        <v>0</v>
      </c>
      <c r="AN172" s="379">
        <f>K167</f>
        <v>0</v>
      </c>
      <c r="AO172" s="380">
        <f>K168</f>
        <v>0</v>
      </c>
      <c r="AP172" s="379">
        <f>K170</f>
        <v>0</v>
      </c>
      <c r="AQ172" s="380">
        <f>K172</f>
        <v>0</v>
      </c>
      <c r="AR172" s="379">
        <f>L170</f>
        <v>0</v>
      </c>
      <c r="AS172" s="380">
        <f>L172</f>
        <v>0</v>
      </c>
      <c r="AT172" s="379">
        <f>N163</f>
        <v>0</v>
      </c>
      <c r="AU172" s="380">
        <f>N164</f>
        <v>0</v>
      </c>
      <c r="AV172" s="379">
        <f>N165</f>
        <v>0</v>
      </c>
      <c r="AW172" s="380">
        <f>N166</f>
        <v>0</v>
      </c>
      <c r="AX172" s="379">
        <f>N167</f>
        <v>0</v>
      </c>
      <c r="AY172" s="380">
        <f>N168</f>
        <v>0</v>
      </c>
      <c r="AZ172" s="379">
        <f>N170</f>
        <v>0</v>
      </c>
      <c r="BA172" s="380">
        <f>N172</f>
        <v>0</v>
      </c>
      <c r="BB172" s="379">
        <f>O169</f>
        <v>0</v>
      </c>
      <c r="BC172" s="380">
        <f>O170</f>
        <v>0</v>
      </c>
      <c r="BD172" s="381" t="str">
        <f>O171</f>
        <v xml:space="preserve"> </v>
      </c>
      <c r="BE172" s="380">
        <f>O172</f>
        <v>0</v>
      </c>
      <c r="BF172" s="382">
        <f>Q169</f>
        <v>0</v>
      </c>
      <c r="BG172" s="379">
        <f>Q170</f>
        <v>0</v>
      </c>
      <c r="BH172" s="382">
        <f>Q171</f>
        <v>0</v>
      </c>
      <c r="BI172" s="380">
        <f>Q172</f>
        <v>0</v>
      </c>
      <c r="BJ172" s="382">
        <f>R169</f>
        <v>0</v>
      </c>
      <c r="BK172" s="379">
        <f>R170</f>
        <v>0</v>
      </c>
      <c r="BL172" s="382">
        <f>R171</f>
        <v>0</v>
      </c>
      <c r="BM172" s="380">
        <f>R172</f>
        <v>0</v>
      </c>
      <c r="BN172" s="382">
        <f>S169</f>
        <v>0</v>
      </c>
      <c r="BO172" s="379">
        <f>S170</f>
        <v>0</v>
      </c>
      <c r="BP172" s="382" t="str">
        <f>S171</f>
        <v xml:space="preserve"> </v>
      </c>
      <c r="BQ172" s="380">
        <f>S172</f>
        <v>0</v>
      </c>
      <c r="BR172" s="379">
        <f>U163</f>
        <v>0</v>
      </c>
      <c r="BS172" s="380">
        <f>U164</f>
        <v>0</v>
      </c>
      <c r="BT172" s="379">
        <f>U165</f>
        <v>0</v>
      </c>
      <c r="BU172" s="380">
        <f>U166</f>
        <v>0</v>
      </c>
      <c r="BV172" s="379">
        <f>U167</f>
        <v>0</v>
      </c>
      <c r="BW172" s="380">
        <f>U168</f>
        <v>0</v>
      </c>
      <c r="BX172" s="379">
        <f>U170</f>
        <v>0</v>
      </c>
      <c r="BY172" s="380">
        <f>U172</f>
        <v>0</v>
      </c>
      <c r="BZ172" s="379">
        <f>V169</f>
        <v>0</v>
      </c>
      <c r="CA172" s="380">
        <f>V170</f>
        <v>0</v>
      </c>
      <c r="CB172" s="379" t="str">
        <f>V171</f>
        <v xml:space="preserve"> </v>
      </c>
      <c r="CC172" s="380">
        <f>V172</f>
        <v>0</v>
      </c>
    </row>
    <row r="173" spans="1:81" ht="12" hidden="1" customHeight="1">
      <c r="A173" s="339"/>
      <c r="B173" s="331"/>
      <c r="C173" s="331"/>
      <c r="D173" s="61"/>
      <c r="E173" s="331"/>
      <c r="F173" s="331"/>
      <c r="G173" s="340"/>
      <c r="H173" s="341"/>
      <c r="I173" s="331"/>
      <c r="J173" s="331"/>
      <c r="K173" s="342"/>
      <c r="L173" s="331"/>
      <c r="M173" s="331"/>
      <c r="N173" s="343">
        <f t="shared" ref="N173:N202" si="5">G173</f>
        <v>0</v>
      </c>
      <c r="O173" s="344"/>
      <c r="P173" s="344"/>
      <c r="Q173" s="344"/>
      <c r="R173" s="344"/>
      <c r="S173" s="344"/>
      <c r="T173" s="331"/>
      <c r="U173" s="343">
        <f>IF(ISERROR(G173-K173-N173)," ",G173-K173-N173)</f>
        <v>0</v>
      </c>
      <c r="V173" s="344"/>
      <c r="W173" s="331"/>
      <c r="X173" s="345"/>
      <c r="Y173" s="328"/>
    </row>
    <row r="174" spans="1:81" ht="12" hidden="1" customHeight="1">
      <c r="A174" s="339"/>
      <c r="B174" s="331"/>
      <c r="C174" s="331"/>
      <c r="D174" s="346" t="s">
        <v>47</v>
      </c>
      <c r="E174" s="331"/>
      <c r="F174" s="331"/>
      <c r="G174" s="347"/>
      <c r="H174" s="348"/>
      <c r="I174" s="331"/>
      <c r="J174" s="331"/>
      <c r="K174" s="349">
        <v>0</v>
      </c>
      <c r="L174" s="350"/>
      <c r="M174" s="331"/>
      <c r="N174" s="347">
        <f t="shared" si="5"/>
        <v>0</v>
      </c>
      <c r="O174" s="350"/>
      <c r="P174" s="331"/>
      <c r="Q174" s="350"/>
      <c r="R174" s="350"/>
      <c r="S174" s="350"/>
      <c r="T174" s="331"/>
      <c r="U174" s="351">
        <f>G174-K174-N174</f>
        <v>0</v>
      </c>
      <c r="V174" s="350"/>
      <c r="W174" s="330"/>
      <c r="X174" s="352"/>
      <c r="Y174" s="328"/>
    </row>
    <row r="175" spans="1:81" ht="12" hidden="1" customHeight="1">
      <c r="A175" s="353"/>
      <c r="B175" s="331"/>
      <c r="C175" s="331"/>
      <c r="D175" s="61"/>
      <c r="E175" s="331"/>
      <c r="F175" s="354"/>
      <c r="G175" s="340"/>
      <c r="H175" s="341"/>
      <c r="I175" s="331"/>
      <c r="J175" s="354"/>
      <c r="K175" s="331"/>
      <c r="L175" s="331"/>
      <c r="M175" s="354" t="str">
        <f>IF($F175=0," ",$F175)</f>
        <v xml:space="preserve"> </v>
      </c>
      <c r="N175" s="343">
        <f t="shared" si="5"/>
        <v>0</v>
      </c>
      <c r="O175" s="331"/>
      <c r="P175" s="354"/>
      <c r="Q175" s="331"/>
      <c r="R175" s="331"/>
      <c r="S175" s="331"/>
      <c r="T175" s="354" t="str">
        <f>IF($F175=0," ",$F175)</f>
        <v xml:space="preserve"> </v>
      </c>
      <c r="U175" s="343">
        <f>IF(ISERROR(G175-L177-N175)," ",G175-L177-N175)</f>
        <v>0</v>
      </c>
      <c r="V175" s="331"/>
      <c r="W175" s="331"/>
      <c r="X175" s="345"/>
      <c r="Y175" s="328"/>
    </row>
    <row r="176" spans="1:81" ht="12" hidden="1" customHeight="1">
      <c r="A176" s="355"/>
      <c r="B176" s="330"/>
      <c r="C176" s="331"/>
      <c r="D176" s="346" t="s">
        <v>48</v>
      </c>
      <c r="E176" s="331"/>
      <c r="F176" s="354"/>
      <c r="G176" s="347">
        <v>0</v>
      </c>
      <c r="H176" s="348"/>
      <c r="I176" s="331"/>
      <c r="J176" s="354"/>
      <c r="K176" s="349">
        <v>0</v>
      </c>
      <c r="L176" s="350"/>
      <c r="M176" s="354" t="str">
        <f>IF($F176=0," ",$F176)</f>
        <v xml:space="preserve"> </v>
      </c>
      <c r="N176" s="347">
        <f t="shared" si="5"/>
        <v>0</v>
      </c>
      <c r="O176" s="350"/>
      <c r="P176" s="331"/>
      <c r="Q176" s="350"/>
      <c r="R176" s="350"/>
      <c r="S176" s="350"/>
      <c r="T176" s="354" t="str">
        <f>IF($F176=0," ",$F176)</f>
        <v xml:space="preserve"> </v>
      </c>
      <c r="U176" s="351">
        <f>G176-K176-N176</f>
        <v>0</v>
      </c>
      <c r="V176" s="350"/>
      <c r="W176" s="330" t="s">
        <v>15</v>
      </c>
      <c r="X176" s="345"/>
      <c r="Y176" s="328"/>
    </row>
    <row r="177" spans="1:81" ht="12" hidden="1" customHeight="1">
      <c r="A177" s="355" t="s">
        <v>49</v>
      </c>
      <c r="B177" s="331"/>
      <c r="C177" s="331"/>
      <c r="D177" s="61"/>
      <c r="E177" s="331"/>
      <c r="F177" s="330"/>
      <c r="G177" s="340"/>
      <c r="H177" s="341"/>
      <c r="I177" s="331"/>
      <c r="J177" s="330" t="str">
        <f>IF($F177=0," ",$F177)</f>
        <v xml:space="preserve"> </v>
      </c>
      <c r="K177" s="342"/>
      <c r="L177" s="342"/>
      <c r="M177" s="330" t="str">
        <f>IF($F177=0," ",$F177)</f>
        <v xml:space="preserve"> </v>
      </c>
      <c r="N177" s="343">
        <f t="shared" si="5"/>
        <v>0</v>
      </c>
      <c r="O177" s="331"/>
      <c r="P177" s="331"/>
      <c r="Q177" s="331"/>
      <c r="R177" s="331"/>
      <c r="S177" s="331"/>
      <c r="T177" s="330" t="str">
        <f>IF($F177=0," ",$F177)</f>
        <v xml:space="preserve"> </v>
      </c>
      <c r="U177" s="343">
        <f>IF(ISERROR(G177-K177-N177)," ",G177-K177-N177)</f>
        <v>0</v>
      </c>
      <c r="V177" s="331"/>
      <c r="W177" s="331"/>
      <c r="X177" s="345"/>
      <c r="Y177" s="328"/>
    </row>
    <row r="178" spans="1:81" ht="12" hidden="1" customHeight="1">
      <c r="A178" s="339"/>
      <c r="B178" s="330"/>
      <c r="C178" s="331"/>
      <c r="D178" s="346" t="s">
        <v>50</v>
      </c>
      <c r="E178" s="331"/>
      <c r="F178" s="356"/>
      <c r="G178" s="347">
        <v>0</v>
      </c>
      <c r="H178" s="348"/>
      <c r="I178" s="331"/>
      <c r="J178" s="356"/>
      <c r="K178" s="349">
        <v>0</v>
      </c>
      <c r="L178" s="350"/>
      <c r="M178" s="356" t="str">
        <f>IF($F178=0," ",$F178)</f>
        <v xml:space="preserve"> </v>
      </c>
      <c r="N178" s="347">
        <f t="shared" si="5"/>
        <v>0</v>
      </c>
      <c r="O178" s="350"/>
      <c r="P178" s="331"/>
      <c r="Q178" s="350"/>
      <c r="R178" s="350"/>
      <c r="S178" s="350"/>
      <c r="T178" s="356" t="str">
        <f>IF($F178=0," ",$F178)</f>
        <v xml:space="preserve"> </v>
      </c>
      <c r="U178" s="351">
        <f>G178-K178-N178</f>
        <v>0</v>
      </c>
      <c r="V178" s="350"/>
      <c r="W178" s="330"/>
      <c r="X178" s="345"/>
      <c r="Y178" s="329"/>
    </row>
    <row r="179" spans="1:81" ht="12" hidden="1" customHeight="1">
      <c r="A179" s="339"/>
      <c r="B179" s="331"/>
      <c r="C179" s="331"/>
      <c r="D179" s="357"/>
      <c r="E179" s="331"/>
      <c r="F179" s="331"/>
      <c r="G179" s="341"/>
      <c r="H179" s="358"/>
      <c r="I179" s="331"/>
      <c r="J179" s="331"/>
      <c r="K179" s="328"/>
      <c r="L179" s="328"/>
      <c r="M179" s="331"/>
      <c r="N179" s="359">
        <f t="shared" si="5"/>
        <v>0</v>
      </c>
      <c r="O179" s="360"/>
      <c r="P179" s="331"/>
      <c r="Q179" s="361">
        <f>IF(ISERROR(N180*I180/100-O180=0)," ",N180*I180/100-O180)</f>
        <v>0</v>
      </c>
      <c r="R179" s="328"/>
      <c r="S179" s="361">
        <f>Q179</f>
        <v>0</v>
      </c>
      <c r="T179" s="331"/>
      <c r="U179" s="328"/>
      <c r="V179" s="362">
        <f>S179</f>
        <v>0</v>
      </c>
      <c r="W179" s="330" t="s">
        <v>68</v>
      </c>
      <c r="X179" s="352"/>
      <c r="Y179" s="328"/>
    </row>
    <row r="180" spans="1:81" ht="12" hidden="1" customHeight="1">
      <c r="A180" s="339"/>
      <c r="B180" s="331"/>
      <c r="C180" s="331"/>
      <c r="D180" s="357"/>
      <c r="E180" s="331"/>
      <c r="F180" s="331"/>
      <c r="G180" s="343">
        <f>SUM(G173,G175,G177)</f>
        <v>0</v>
      </c>
      <c r="H180" s="343">
        <f>IF(ISERROR(G180*I180/100)," ",G180*I180/100)</f>
        <v>0</v>
      </c>
      <c r="I180" s="363"/>
      <c r="J180" s="331"/>
      <c r="K180" s="342"/>
      <c r="L180" s="340"/>
      <c r="M180" s="331"/>
      <c r="N180" s="343">
        <f t="shared" si="5"/>
        <v>0</v>
      </c>
      <c r="O180" s="343">
        <f>N180*I180/100</f>
        <v>0</v>
      </c>
      <c r="P180" s="331"/>
      <c r="Q180" s="343">
        <v>0</v>
      </c>
      <c r="R180" s="343">
        <f>IF(ISERROR(N180-O180-Q179-Q180),0,N180-O180-Q179-Q180)</f>
        <v>0</v>
      </c>
      <c r="S180" s="343">
        <f>R180+Q180</f>
        <v>0</v>
      </c>
      <c r="T180" s="331"/>
      <c r="U180" s="343">
        <f>IF(ISERROR(U173+U175+U177)," ",U173+U175+U177)</f>
        <v>0</v>
      </c>
      <c r="V180" s="343">
        <f>IF(ISERROR(H180-O180-Q179)," ",H180-O180-Q179)</f>
        <v>0</v>
      </c>
      <c r="W180" s="364"/>
      <c r="X180" s="345"/>
      <c r="Y180" s="328"/>
    </row>
    <row r="181" spans="1:81" ht="12" hidden="1" customHeight="1">
      <c r="A181" s="339"/>
      <c r="B181" s="331"/>
      <c r="C181" s="331"/>
      <c r="D181" s="357" t="s">
        <v>1</v>
      </c>
      <c r="E181" s="328"/>
      <c r="F181" s="328"/>
      <c r="G181" s="341"/>
      <c r="H181" s="358"/>
      <c r="I181" s="328"/>
      <c r="J181" s="328"/>
      <c r="K181" s="365"/>
      <c r="L181" s="331"/>
      <c r="M181" s="328"/>
      <c r="N181" s="343">
        <f t="shared" si="5"/>
        <v>0</v>
      </c>
      <c r="O181" s="366" t="str">
        <f>IF(OR(K182*I182/100-L182=0,ISERROR(K182*I182/100-L182=0))," ",K182*I182/100-L182)</f>
        <v xml:space="preserve"> </v>
      </c>
      <c r="P181" s="331"/>
      <c r="Q181" s="367">
        <f>IF(ISERROR(N182*I182/100-O182=0)," ",N182*I182/100-O182)</f>
        <v>0</v>
      </c>
      <c r="R181" s="344"/>
      <c r="S181" s="366" t="str">
        <f>IF(Q181=0," ",Q181)</f>
        <v xml:space="preserve"> </v>
      </c>
      <c r="T181" s="328"/>
      <c r="U181" s="344"/>
      <c r="V181" s="366" t="str">
        <f>S181</f>
        <v xml:space="preserve"> </v>
      </c>
      <c r="W181" s="331"/>
      <c r="X181" s="345"/>
      <c r="Y181" s="368"/>
    </row>
    <row r="182" spans="1:81" ht="12" hidden="1" customHeight="1">
      <c r="A182" s="369"/>
      <c r="B182" s="334"/>
      <c r="C182" s="334"/>
      <c r="D182" s="370"/>
      <c r="E182" s="335"/>
      <c r="F182" s="335"/>
      <c r="G182" s="371">
        <f>SUM(G174,G176,G178)</f>
        <v>0</v>
      </c>
      <c r="H182" s="371">
        <f>G182*I182/100</f>
        <v>0</v>
      </c>
      <c r="I182" s="372"/>
      <c r="J182" s="335"/>
      <c r="K182" s="373">
        <f>K174+K176+K178</f>
        <v>0</v>
      </c>
      <c r="L182" s="374">
        <f>K182*I182/100</f>
        <v>0</v>
      </c>
      <c r="M182" s="335"/>
      <c r="N182" s="371">
        <f t="shared" si="5"/>
        <v>0</v>
      </c>
      <c r="O182" s="371">
        <f>N182*I182/100</f>
        <v>0</v>
      </c>
      <c r="P182" s="375"/>
      <c r="Q182" s="371">
        <v>0</v>
      </c>
      <c r="R182" s="376">
        <f>IF(ISERROR(N182-O182-Q181-Q182),0,N182-O182-Q181-Q182)</f>
        <v>0</v>
      </c>
      <c r="S182" s="371">
        <f>R182+Q182</f>
        <v>0</v>
      </c>
      <c r="T182" s="335"/>
      <c r="U182" s="374">
        <f>U178+U176+U174</f>
        <v>0</v>
      </c>
      <c r="V182" s="377">
        <f>IF(ISERROR(H182-O182-Q181)," ",H182-O182-Q181)</f>
        <v>0</v>
      </c>
      <c r="W182" s="334"/>
      <c r="X182" s="378"/>
      <c r="Y182" s="335"/>
      <c r="Z182" s="379">
        <f>G173</f>
        <v>0</v>
      </c>
      <c r="AA182" s="380">
        <f>G174</f>
        <v>0</v>
      </c>
      <c r="AB182" s="379">
        <f>G175</f>
        <v>0</v>
      </c>
      <c r="AC182" s="380">
        <f>G176</f>
        <v>0</v>
      </c>
      <c r="AD182" s="379">
        <f>G177</f>
        <v>0</v>
      </c>
      <c r="AE182" s="380">
        <f>G178</f>
        <v>0</v>
      </c>
      <c r="AF182" s="379">
        <f>G180</f>
        <v>0</v>
      </c>
      <c r="AG182" s="380">
        <f>G182</f>
        <v>0</v>
      </c>
      <c r="AH182" s="379">
        <f>H180</f>
        <v>0</v>
      </c>
      <c r="AI182" s="380">
        <f>H182</f>
        <v>0</v>
      </c>
      <c r="AJ182" s="379">
        <f>K173</f>
        <v>0</v>
      </c>
      <c r="AK182" s="380">
        <f>K174</f>
        <v>0</v>
      </c>
      <c r="AL182" s="379">
        <f>L177</f>
        <v>0</v>
      </c>
      <c r="AM182" s="380">
        <f>K176</f>
        <v>0</v>
      </c>
      <c r="AN182" s="379">
        <f>K177</f>
        <v>0</v>
      </c>
      <c r="AO182" s="380">
        <f>K178</f>
        <v>0</v>
      </c>
      <c r="AP182" s="379">
        <f>K180</f>
        <v>0</v>
      </c>
      <c r="AQ182" s="380">
        <f>K182</f>
        <v>0</v>
      </c>
      <c r="AR182" s="379">
        <f>L180</f>
        <v>0</v>
      </c>
      <c r="AS182" s="380">
        <f>L182</f>
        <v>0</v>
      </c>
      <c r="AT182" s="379">
        <f>N173</f>
        <v>0</v>
      </c>
      <c r="AU182" s="380">
        <f>N174</f>
        <v>0</v>
      </c>
      <c r="AV182" s="379">
        <f>N175</f>
        <v>0</v>
      </c>
      <c r="AW182" s="380">
        <f>N176</f>
        <v>0</v>
      </c>
      <c r="AX182" s="379">
        <f>N177</f>
        <v>0</v>
      </c>
      <c r="AY182" s="380">
        <f>N178</f>
        <v>0</v>
      </c>
      <c r="AZ182" s="379">
        <f>N180</f>
        <v>0</v>
      </c>
      <c r="BA182" s="380">
        <f>N182</f>
        <v>0</v>
      </c>
      <c r="BB182" s="379">
        <f>O179</f>
        <v>0</v>
      </c>
      <c r="BC182" s="380">
        <f>O180</f>
        <v>0</v>
      </c>
      <c r="BD182" s="381" t="str">
        <f>O181</f>
        <v xml:space="preserve"> </v>
      </c>
      <c r="BE182" s="380">
        <f>O182</f>
        <v>0</v>
      </c>
      <c r="BF182" s="382">
        <f>Q179</f>
        <v>0</v>
      </c>
      <c r="BG182" s="379">
        <f>Q180</f>
        <v>0</v>
      </c>
      <c r="BH182" s="382">
        <f>Q181</f>
        <v>0</v>
      </c>
      <c r="BI182" s="380">
        <f>Q182</f>
        <v>0</v>
      </c>
      <c r="BJ182" s="382">
        <f>R179</f>
        <v>0</v>
      </c>
      <c r="BK182" s="379">
        <f>R180</f>
        <v>0</v>
      </c>
      <c r="BL182" s="382">
        <f>R181</f>
        <v>0</v>
      </c>
      <c r="BM182" s="380">
        <f>R182</f>
        <v>0</v>
      </c>
      <c r="BN182" s="382">
        <f>S179</f>
        <v>0</v>
      </c>
      <c r="BO182" s="379">
        <f>S180</f>
        <v>0</v>
      </c>
      <c r="BP182" s="382" t="str">
        <f>S181</f>
        <v xml:space="preserve"> </v>
      </c>
      <c r="BQ182" s="380">
        <f>S182</f>
        <v>0</v>
      </c>
      <c r="BR182" s="379">
        <f>U173</f>
        <v>0</v>
      </c>
      <c r="BS182" s="380">
        <f>U174</f>
        <v>0</v>
      </c>
      <c r="BT182" s="379">
        <f>U175</f>
        <v>0</v>
      </c>
      <c r="BU182" s="380">
        <f>U176</f>
        <v>0</v>
      </c>
      <c r="BV182" s="379">
        <f>U177</f>
        <v>0</v>
      </c>
      <c r="BW182" s="380">
        <f>U178</f>
        <v>0</v>
      </c>
      <c r="BX182" s="379">
        <f>U180</f>
        <v>0</v>
      </c>
      <c r="BY182" s="380">
        <f>U182</f>
        <v>0</v>
      </c>
      <c r="BZ182" s="379">
        <f>V179</f>
        <v>0</v>
      </c>
      <c r="CA182" s="380">
        <f>V180</f>
        <v>0</v>
      </c>
      <c r="CB182" s="379" t="str">
        <f>V181</f>
        <v xml:space="preserve"> </v>
      </c>
      <c r="CC182" s="380">
        <f>V182</f>
        <v>0</v>
      </c>
    </row>
    <row r="183" spans="1:81" ht="12" hidden="1" customHeight="1">
      <c r="A183" s="339"/>
      <c r="B183" s="331"/>
      <c r="C183" s="331"/>
      <c r="D183" s="61"/>
      <c r="E183" s="331"/>
      <c r="F183" s="331"/>
      <c r="G183" s="340"/>
      <c r="H183" s="341"/>
      <c r="I183" s="331"/>
      <c r="J183" s="331"/>
      <c r="K183" s="342"/>
      <c r="L183" s="331"/>
      <c r="M183" s="331"/>
      <c r="N183" s="343">
        <f t="shared" si="5"/>
        <v>0</v>
      </c>
      <c r="O183" s="344"/>
      <c r="P183" s="344"/>
      <c r="Q183" s="344"/>
      <c r="R183" s="344"/>
      <c r="S183" s="344"/>
      <c r="T183" s="331"/>
      <c r="U183" s="343">
        <f>IF(ISERROR(G183-K183-N183)," ",G183-K183-N183)</f>
        <v>0</v>
      </c>
      <c r="V183" s="344"/>
      <c r="W183" s="331"/>
      <c r="X183" s="345"/>
      <c r="Y183" s="328"/>
    </row>
    <row r="184" spans="1:81" ht="12" hidden="1" customHeight="1">
      <c r="A184" s="339"/>
      <c r="B184" s="331"/>
      <c r="C184" s="331"/>
      <c r="D184" s="346" t="s">
        <v>47</v>
      </c>
      <c r="E184" s="331"/>
      <c r="F184" s="331"/>
      <c r="G184" s="347"/>
      <c r="H184" s="348"/>
      <c r="I184" s="331"/>
      <c r="J184" s="331"/>
      <c r="K184" s="349">
        <v>0</v>
      </c>
      <c r="L184" s="350"/>
      <c r="M184" s="331"/>
      <c r="N184" s="347">
        <f t="shared" si="5"/>
        <v>0</v>
      </c>
      <c r="O184" s="350"/>
      <c r="P184" s="331"/>
      <c r="Q184" s="350"/>
      <c r="R184" s="350"/>
      <c r="S184" s="350"/>
      <c r="T184" s="331"/>
      <c r="U184" s="351">
        <f>G184-K184-N184</f>
        <v>0</v>
      </c>
      <c r="V184" s="350"/>
      <c r="W184" s="330"/>
      <c r="X184" s="352"/>
      <c r="Y184" s="328"/>
    </row>
    <row r="185" spans="1:81" ht="12" hidden="1" customHeight="1">
      <c r="A185" s="353"/>
      <c r="B185" s="331"/>
      <c r="C185" s="331"/>
      <c r="D185" s="61"/>
      <c r="E185" s="331"/>
      <c r="F185" s="354"/>
      <c r="G185" s="340"/>
      <c r="H185" s="341"/>
      <c r="I185" s="331"/>
      <c r="J185" s="354"/>
      <c r="K185" s="331"/>
      <c r="L185" s="331"/>
      <c r="M185" s="354" t="str">
        <f>IF($F185=0," ",$F185)</f>
        <v xml:space="preserve"> </v>
      </c>
      <c r="N185" s="343">
        <f t="shared" si="5"/>
        <v>0</v>
      </c>
      <c r="O185" s="331"/>
      <c r="P185" s="354"/>
      <c r="Q185" s="331"/>
      <c r="R185" s="331"/>
      <c r="S185" s="331"/>
      <c r="T185" s="354" t="str">
        <f>IF($F185=0," ",$F185)</f>
        <v xml:space="preserve"> </v>
      </c>
      <c r="U185" s="343">
        <f>IF(ISERROR(G185-L187-N185)," ",G185-L187-N185)</f>
        <v>0</v>
      </c>
      <c r="V185" s="331"/>
      <c r="W185" s="331"/>
      <c r="X185" s="345"/>
      <c r="Y185" s="328"/>
    </row>
    <row r="186" spans="1:81" ht="12" hidden="1" customHeight="1">
      <c r="A186" s="355"/>
      <c r="B186" s="330"/>
      <c r="C186" s="331"/>
      <c r="D186" s="346" t="s">
        <v>48</v>
      </c>
      <c r="E186" s="331"/>
      <c r="F186" s="354"/>
      <c r="G186" s="347">
        <v>0</v>
      </c>
      <c r="H186" s="348"/>
      <c r="I186" s="331"/>
      <c r="J186" s="354"/>
      <c r="K186" s="349">
        <v>0</v>
      </c>
      <c r="L186" s="350"/>
      <c r="M186" s="354" t="str">
        <f>IF($F186=0," ",$F186)</f>
        <v xml:space="preserve"> </v>
      </c>
      <c r="N186" s="347">
        <f t="shared" si="5"/>
        <v>0</v>
      </c>
      <c r="O186" s="350"/>
      <c r="P186" s="331"/>
      <c r="Q186" s="350"/>
      <c r="R186" s="350"/>
      <c r="S186" s="350"/>
      <c r="T186" s="354" t="str">
        <f>IF($F186=0," ",$F186)</f>
        <v xml:space="preserve"> </v>
      </c>
      <c r="U186" s="351">
        <f>G186-K186-N186</f>
        <v>0</v>
      </c>
      <c r="V186" s="350"/>
      <c r="W186" s="330" t="s">
        <v>15</v>
      </c>
      <c r="X186" s="345"/>
      <c r="Y186" s="328"/>
    </row>
    <row r="187" spans="1:81" ht="12" hidden="1" customHeight="1">
      <c r="A187" s="355" t="s">
        <v>49</v>
      </c>
      <c r="B187" s="331"/>
      <c r="C187" s="331"/>
      <c r="D187" s="61"/>
      <c r="E187" s="331"/>
      <c r="F187" s="330"/>
      <c r="G187" s="340"/>
      <c r="H187" s="341"/>
      <c r="I187" s="331"/>
      <c r="J187" s="330" t="str">
        <f>IF($F187=0," ",$F187)</f>
        <v xml:space="preserve"> </v>
      </c>
      <c r="K187" s="342"/>
      <c r="L187" s="342"/>
      <c r="M187" s="330" t="str">
        <f>IF($F187=0," ",$F187)</f>
        <v xml:space="preserve"> </v>
      </c>
      <c r="N187" s="343">
        <f t="shared" si="5"/>
        <v>0</v>
      </c>
      <c r="O187" s="331"/>
      <c r="P187" s="331"/>
      <c r="Q187" s="331"/>
      <c r="R187" s="331"/>
      <c r="S187" s="331"/>
      <c r="T187" s="330" t="str">
        <f>IF($F187=0," ",$F187)</f>
        <v xml:space="preserve"> </v>
      </c>
      <c r="U187" s="343">
        <f>IF(ISERROR(G187-K187-N187)," ",G187-K187-N187)</f>
        <v>0</v>
      </c>
      <c r="V187" s="331"/>
      <c r="W187" s="331"/>
      <c r="X187" s="345"/>
      <c r="Y187" s="328"/>
    </row>
    <row r="188" spans="1:81" ht="12" hidden="1" customHeight="1">
      <c r="A188" s="339"/>
      <c r="B188" s="330"/>
      <c r="C188" s="331"/>
      <c r="D188" s="346" t="s">
        <v>50</v>
      </c>
      <c r="E188" s="331"/>
      <c r="F188" s="356"/>
      <c r="G188" s="347">
        <v>0</v>
      </c>
      <c r="H188" s="348"/>
      <c r="I188" s="331"/>
      <c r="J188" s="356"/>
      <c r="K188" s="349">
        <v>0</v>
      </c>
      <c r="L188" s="350"/>
      <c r="M188" s="356" t="str">
        <f>IF($F188=0," ",$F188)</f>
        <v xml:space="preserve"> </v>
      </c>
      <c r="N188" s="347">
        <f t="shared" si="5"/>
        <v>0</v>
      </c>
      <c r="O188" s="350"/>
      <c r="P188" s="331"/>
      <c r="Q188" s="350"/>
      <c r="R188" s="350"/>
      <c r="S188" s="350"/>
      <c r="T188" s="356" t="str">
        <f>IF($F188=0," ",$F188)</f>
        <v xml:space="preserve"> </v>
      </c>
      <c r="U188" s="351">
        <f>G188-K188-N188</f>
        <v>0</v>
      </c>
      <c r="V188" s="350"/>
      <c r="W188" s="330"/>
      <c r="X188" s="345"/>
      <c r="Y188" s="329"/>
    </row>
    <row r="189" spans="1:81" ht="12" hidden="1" customHeight="1">
      <c r="A189" s="339"/>
      <c r="B189" s="331"/>
      <c r="C189" s="331"/>
      <c r="D189" s="357"/>
      <c r="E189" s="331"/>
      <c r="F189" s="331"/>
      <c r="G189" s="341"/>
      <c r="H189" s="358"/>
      <c r="I189" s="331"/>
      <c r="J189" s="331"/>
      <c r="K189" s="328"/>
      <c r="L189" s="328"/>
      <c r="M189" s="331"/>
      <c r="N189" s="359">
        <f t="shared" si="5"/>
        <v>0</v>
      </c>
      <c r="O189" s="360"/>
      <c r="P189" s="331"/>
      <c r="Q189" s="361">
        <f>IF(ISERROR(N190*I190/100-O190=0)," ",N190*I190/100-O190)</f>
        <v>0</v>
      </c>
      <c r="R189" s="328"/>
      <c r="S189" s="361">
        <f>Q189</f>
        <v>0</v>
      </c>
      <c r="T189" s="331"/>
      <c r="U189" s="328"/>
      <c r="V189" s="362">
        <f>S189</f>
        <v>0</v>
      </c>
      <c r="W189" s="330" t="s">
        <v>68</v>
      </c>
      <c r="X189" s="352"/>
      <c r="Y189" s="328"/>
    </row>
    <row r="190" spans="1:81" ht="12" hidden="1" customHeight="1">
      <c r="A190" s="339"/>
      <c r="B190" s="331"/>
      <c r="C190" s="331"/>
      <c r="D190" s="357"/>
      <c r="E190" s="331"/>
      <c r="F190" s="331"/>
      <c r="G190" s="343">
        <f>SUM(G183,G185,G187)</f>
        <v>0</v>
      </c>
      <c r="H190" s="343">
        <f>IF(ISERROR(G190*I190/100)," ",G190*I190/100)</f>
        <v>0</v>
      </c>
      <c r="I190" s="363"/>
      <c r="J190" s="331"/>
      <c r="K190" s="342"/>
      <c r="L190" s="340"/>
      <c r="M190" s="331"/>
      <c r="N190" s="343">
        <f t="shared" si="5"/>
        <v>0</v>
      </c>
      <c r="O190" s="343">
        <f>N190*I190/100</f>
        <v>0</v>
      </c>
      <c r="P190" s="331"/>
      <c r="Q190" s="343">
        <v>0</v>
      </c>
      <c r="R190" s="343">
        <f>IF(ISERROR(N190-O190-Q189-Q190),0,N190-O190-Q189-Q190)</f>
        <v>0</v>
      </c>
      <c r="S190" s="343">
        <f>R190+Q190</f>
        <v>0</v>
      </c>
      <c r="T190" s="331"/>
      <c r="U190" s="343">
        <f>IF(ISERROR(U183+U185+U187)," ",U183+U185+U187)</f>
        <v>0</v>
      </c>
      <c r="V190" s="343">
        <f>IF(ISERROR(H190-O190-Q189)," ",H190-O190-Q189)</f>
        <v>0</v>
      </c>
      <c r="W190" s="364"/>
      <c r="X190" s="345"/>
      <c r="Y190" s="328"/>
    </row>
    <row r="191" spans="1:81" ht="12" hidden="1" customHeight="1">
      <c r="A191" s="339"/>
      <c r="B191" s="331"/>
      <c r="C191" s="331"/>
      <c r="D191" s="357" t="s">
        <v>1</v>
      </c>
      <c r="E191" s="328"/>
      <c r="F191" s="328"/>
      <c r="G191" s="341"/>
      <c r="H191" s="358"/>
      <c r="I191" s="328"/>
      <c r="J191" s="328"/>
      <c r="K191" s="365"/>
      <c r="L191" s="331"/>
      <c r="M191" s="328"/>
      <c r="N191" s="343">
        <f t="shared" si="5"/>
        <v>0</v>
      </c>
      <c r="O191" s="366" t="str">
        <f>IF(OR(K192*I192/100-L192=0,ISERROR(K192*I192/100-L192=0))," ",K192*I192/100-L192)</f>
        <v xml:space="preserve"> </v>
      </c>
      <c r="P191" s="331"/>
      <c r="Q191" s="367">
        <f>IF(ISERROR(N192*I192/100-O192=0)," ",N192*I192/100-O192)</f>
        <v>0</v>
      </c>
      <c r="R191" s="344"/>
      <c r="S191" s="366" t="str">
        <f>IF(Q191=0," ",Q191)</f>
        <v xml:space="preserve"> </v>
      </c>
      <c r="T191" s="328"/>
      <c r="U191" s="344"/>
      <c r="V191" s="366" t="str">
        <f>S191</f>
        <v xml:space="preserve"> </v>
      </c>
      <c r="W191" s="331"/>
      <c r="X191" s="345"/>
      <c r="Y191" s="368"/>
    </row>
    <row r="192" spans="1:81" ht="12" hidden="1" customHeight="1">
      <c r="A192" s="369"/>
      <c r="B192" s="334"/>
      <c r="C192" s="334"/>
      <c r="D192" s="370"/>
      <c r="E192" s="335"/>
      <c r="F192" s="335"/>
      <c r="G192" s="371">
        <f>SUM(G184,G186,G188)</f>
        <v>0</v>
      </c>
      <c r="H192" s="371">
        <f>G192*I192/100</f>
        <v>0</v>
      </c>
      <c r="I192" s="372"/>
      <c r="J192" s="335"/>
      <c r="K192" s="373">
        <f>K184+K186+K188</f>
        <v>0</v>
      </c>
      <c r="L192" s="374">
        <f>K192*I192/100</f>
        <v>0</v>
      </c>
      <c r="M192" s="335"/>
      <c r="N192" s="371">
        <f t="shared" si="5"/>
        <v>0</v>
      </c>
      <c r="O192" s="371">
        <f>N192*I192/100</f>
        <v>0</v>
      </c>
      <c r="P192" s="375"/>
      <c r="Q192" s="371">
        <v>0</v>
      </c>
      <c r="R192" s="376">
        <f>IF(ISERROR(N192-O192-Q191-Q192),0,N192-O192-Q191-Q192)</f>
        <v>0</v>
      </c>
      <c r="S192" s="371">
        <f>R192+Q192</f>
        <v>0</v>
      </c>
      <c r="T192" s="335"/>
      <c r="U192" s="374">
        <f>U188+U186+U184</f>
        <v>0</v>
      </c>
      <c r="V192" s="377">
        <f>IF(ISERROR(H192-O192-Q191)," ",H192-O192-Q191)</f>
        <v>0</v>
      </c>
      <c r="W192" s="334"/>
      <c r="X192" s="378"/>
      <c r="Y192" s="335"/>
      <c r="Z192" s="379">
        <f>G183</f>
        <v>0</v>
      </c>
      <c r="AA192" s="380">
        <f>G184</f>
        <v>0</v>
      </c>
      <c r="AB192" s="379">
        <f>G185</f>
        <v>0</v>
      </c>
      <c r="AC192" s="380">
        <f>G186</f>
        <v>0</v>
      </c>
      <c r="AD192" s="379">
        <f>G187</f>
        <v>0</v>
      </c>
      <c r="AE192" s="380">
        <f>G188</f>
        <v>0</v>
      </c>
      <c r="AF192" s="379">
        <f>G190</f>
        <v>0</v>
      </c>
      <c r="AG192" s="380">
        <f>G192</f>
        <v>0</v>
      </c>
      <c r="AH192" s="379">
        <f>H190</f>
        <v>0</v>
      </c>
      <c r="AI192" s="380">
        <f>H192</f>
        <v>0</v>
      </c>
      <c r="AJ192" s="379">
        <f>K183</f>
        <v>0</v>
      </c>
      <c r="AK192" s="380">
        <f>K184</f>
        <v>0</v>
      </c>
      <c r="AL192" s="379">
        <f>L187</f>
        <v>0</v>
      </c>
      <c r="AM192" s="380">
        <f>K186</f>
        <v>0</v>
      </c>
      <c r="AN192" s="379">
        <f>K187</f>
        <v>0</v>
      </c>
      <c r="AO192" s="380">
        <f>K188</f>
        <v>0</v>
      </c>
      <c r="AP192" s="379">
        <f>K190</f>
        <v>0</v>
      </c>
      <c r="AQ192" s="380">
        <f>K192</f>
        <v>0</v>
      </c>
      <c r="AR192" s="379">
        <f>L190</f>
        <v>0</v>
      </c>
      <c r="AS192" s="380">
        <f>L192</f>
        <v>0</v>
      </c>
      <c r="AT192" s="379">
        <f>N183</f>
        <v>0</v>
      </c>
      <c r="AU192" s="380">
        <f>N184</f>
        <v>0</v>
      </c>
      <c r="AV192" s="379">
        <f>N185</f>
        <v>0</v>
      </c>
      <c r="AW192" s="380">
        <f>N186</f>
        <v>0</v>
      </c>
      <c r="AX192" s="379">
        <f>N187</f>
        <v>0</v>
      </c>
      <c r="AY192" s="380">
        <f>N188</f>
        <v>0</v>
      </c>
      <c r="AZ192" s="379">
        <f>N190</f>
        <v>0</v>
      </c>
      <c r="BA192" s="380">
        <f>N192</f>
        <v>0</v>
      </c>
      <c r="BB192" s="379">
        <f>O189</f>
        <v>0</v>
      </c>
      <c r="BC192" s="380">
        <f>O190</f>
        <v>0</v>
      </c>
      <c r="BD192" s="381" t="str">
        <f>O191</f>
        <v xml:space="preserve"> </v>
      </c>
      <c r="BE192" s="380">
        <f>O192</f>
        <v>0</v>
      </c>
      <c r="BF192" s="382">
        <f>Q189</f>
        <v>0</v>
      </c>
      <c r="BG192" s="379">
        <f>Q190</f>
        <v>0</v>
      </c>
      <c r="BH192" s="382">
        <f>Q191</f>
        <v>0</v>
      </c>
      <c r="BI192" s="380">
        <f>Q192</f>
        <v>0</v>
      </c>
      <c r="BJ192" s="382">
        <f>R189</f>
        <v>0</v>
      </c>
      <c r="BK192" s="379">
        <f>R190</f>
        <v>0</v>
      </c>
      <c r="BL192" s="382">
        <f>R191</f>
        <v>0</v>
      </c>
      <c r="BM192" s="380">
        <f>R192</f>
        <v>0</v>
      </c>
      <c r="BN192" s="382">
        <f>S189</f>
        <v>0</v>
      </c>
      <c r="BO192" s="379">
        <f>S190</f>
        <v>0</v>
      </c>
      <c r="BP192" s="382" t="str">
        <f>S191</f>
        <v xml:space="preserve"> </v>
      </c>
      <c r="BQ192" s="380">
        <f>S192</f>
        <v>0</v>
      </c>
      <c r="BR192" s="379">
        <f>U183</f>
        <v>0</v>
      </c>
      <c r="BS192" s="380">
        <f>U184</f>
        <v>0</v>
      </c>
      <c r="BT192" s="379">
        <f>U185</f>
        <v>0</v>
      </c>
      <c r="BU192" s="380">
        <f>U186</f>
        <v>0</v>
      </c>
      <c r="BV192" s="379">
        <f>U187</f>
        <v>0</v>
      </c>
      <c r="BW192" s="380">
        <f>U188</f>
        <v>0</v>
      </c>
      <c r="BX192" s="379">
        <f>U190</f>
        <v>0</v>
      </c>
      <c r="BY192" s="380">
        <f>U192</f>
        <v>0</v>
      </c>
      <c r="BZ192" s="379">
        <f>V189</f>
        <v>0</v>
      </c>
      <c r="CA192" s="380">
        <f>V190</f>
        <v>0</v>
      </c>
      <c r="CB192" s="379" t="str">
        <f>V191</f>
        <v xml:space="preserve"> </v>
      </c>
      <c r="CC192" s="380">
        <f>V192</f>
        <v>0</v>
      </c>
    </row>
    <row r="193" spans="1:81" ht="12" hidden="1" customHeight="1">
      <c r="A193" s="339"/>
      <c r="B193" s="331"/>
      <c r="C193" s="331"/>
      <c r="D193" s="61"/>
      <c r="E193" s="331"/>
      <c r="F193" s="331"/>
      <c r="G193" s="340"/>
      <c r="H193" s="341"/>
      <c r="I193" s="331"/>
      <c r="J193" s="331"/>
      <c r="K193" s="342"/>
      <c r="L193" s="331"/>
      <c r="M193" s="331"/>
      <c r="N193" s="343">
        <f t="shared" si="5"/>
        <v>0</v>
      </c>
      <c r="O193" s="344"/>
      <c r="P193" s="344"/>
      <c r="Q193" s="344"/>
      <c r="R193" s="344"/>
      <c r="S193" s="344"/>
      <c r="T193" s="331"/>
      <c r="U193" s="343">
        <f>IF(ISERROR(G193-K193-N193)," ",G193-K193-N193)</f>
        <v>0</v>
      </c>
      <c r="V193" s="344"/>
      <c r="W193" s="331"/>
      <c r="X193" s="345"/>
      <c r="Y193" s="328"/>
    </row>
    <row r="194" spans="1:81" ht="12" hidden="1" customHeight="1">
      <c r="A194" s="339"/>
      <c r="B194" s="331"/>
      <c r="C194" s="331"/>
      <c r="D194" s="346" t="s">
        <v>47</v>
      </c>
      <c r="E194" s="331"/>
      <c r="F194" s="331"/>
      <c r="G194" s="347">
        <v>0</v>
      </c>
      <c r="H194" s="348"/>
      <c r="I194" s="331"/>
      <c r="J194" s="331"/>
      <c r="K194" s="349">
        <v>0</v>
      </c>
      <c r="L194" s="350"/>
      <c r="M194" s="331"/>
      <c r="N194" s="347">
        <f t="shared" si="5"/>
        <v>0</v>
      </c>
      <c r="O194" s="350"/>
      <c r="P194" s="331"/>
      <c r="Q194" s="350"/>
      <c r="R194" s="350"/>
      <c r="S194" s="350"/>
      <c r="T194" s="331"/>
      <c r="U194" s="351">
        <f>G194-K194-N194</f>
        <v>0</v>
      </c>
      <c r="V194" s="350"/>
      <c r="W194" s="330"/>
      <c r="X194" s="352"/>
      <c r="Y194" s="328"/>
    </row>
    <row r="195" spans="1:81" ht="12" hidden="1" customHeight="1">
      <c r="A195" s="353"/>
      <c r="B195" s="331"/>
      <c r="C195" s="331"/>
      <c r="D195" s="61"/>
      <c r="E195" s="331"/>
      <c r="F195" s="354"/>
      <c r="G195" s="340"/>
      <c r="H195" s="341"/>
      <c r="I195" s="331"/>
      <c r="J195" s="354"/>
      <c r="K195" s="331"/>
      <c r="L195" s="331"/>
      <c r="M195" s="354" t="str">
        <f>IF($F195=0," ",$F195)</f>
        <v xml:space="preserve"> </v>
      </c>
      <c r="N195" s="343">
        <f t="shared" si="5"/>
        <v>0</v>
      </c>
      <c r="O195" s="331"/>
      <c r="P195" s="354"/>
      <c r="Q195" s="331"/>
      <c r="R195" s="331"/>
      <c r="S195" s="331"/>
      <c r="T195" s="354" t="str">
        <f>IF($F195=0," ",$F195)</f>
        <v xml:space="preserve"> </v>
      </c>
      <c r="U195" s="343">
        <f>IF(ISERROR(G195-L197-N195)," ",G195-L197-N195)</f>
        <v>0</v>
      </c>
      <c r="V195" s="331"/>
      <c r="W195" s="331"/>
      <c r="X195" s="345"/>
      <c r="Y195" s="328"/>
    </row>
    <row r="196" spans="1:81" ht="12" hidden="1" customHeight="1">
      <c r="A196" s="355"/>
      <c r="B196" s="330"/>
      <c r="C196" s="331"/>
      <c r="D196" s="346" t="s">
        <v>48</v>
      </c>
      <c r="E196" s="331"/>
      <c r="F196" s="354"/>
      <c r="G196" s="347">
        <v>0</v>
      </c>
      <c r="H196" s="348"/>
      <c r="I196" s="331"/>
      <c r="J196" s="354"/>
      <c r="K196" s="349">
        <v>0</v>
      </c>
      <c r="L196" s="350"/>
      <c r="M196" s="354" t="str">
        <f>IF($F196=0," ",$F196)</f>
        <v xml:space="preserve"> </v>
      </c>
      <c r="N196" s="347">
        <f t="shared" si="5"/>
        <v>0</v>
      </c>
      <c r="O196" s="350"/>
      <c r="P196" s="331"/>
      <c r="Q196" s="350"/>
      <c r="R196" s="350"/>
      <c r="S196" s="350"/>
      <c r="T196" s="354" t="str">
        <f>IF($F196=0," ",$F196)</f>
        <v xml:space="preserve"> </v>
      </c>
      <c r="U196" s="351">
        <f>G196-K196-N196</f>
        <v>0</v>
      </c>
      <c r="V196" s="350"/>
      <c r="W196" s="330" t="s">
        <v>15</v>
      </c>
      <c r="X196" s="345"/>
      <c r="Y196" s="328"/>
    </row>
    <row r="197" spans="1:81" ht="12" hidden="1" customHeight="1">
      <c r="A197" s="355" t="s">
        <v>49</v>
      </c>
      <c r="B197" s="331"/>
      <c r="C197" s="331"/>
      <c r="D197" s="61"/>
      <c r="E197" s="331"/>
      <c r="F197" s="330"/>
      <c r="G197" s="340"/>
      <c r="H197" s="341"/>
      <c r="I197" s="331"/>
      <c r="J197" s="330" t="str">
        <f>IF($F197=0," ",$F197)</f>
        <v xml:space="preserve"> </v>
      </c>
      <c r="K197" s="342"/>
      <c r="L197" s="342"/>
      <c r="M197" s="330" t="str">
        <f>IF($F197=0," ",$F197)</f>
        <v xml:space="preserve"> </v>
      </c>
      <c r="N197" s="343">
        <f t="shared" si="5"/>
        <v>0</v>
      </c>
      <c r="O197" s="331"/>
      <c r="P197" s="331"/>
      <c r="Q197" s="331"/>
      <c r="R197" s="331"/>
      <c r="S197" s="331"/>
      <c r="T197" s="330" t="str">
        <f>IF($F197=0," ",$F197)</f>
        <v xml:space="preserve"> </v>
      </c>
      <c r="U197" s="343">
        <f>IF(ISERROR(G197-K197-N197)," ",G197-K197-N197)</f>
        <v>0</v>
      </c>
      <c r="V197" s="331"/>
      <c r="W197" s="331"/>
      <c r="X197" s="345"/>
      <c r="Y197" s="328"/>
    </row>
    <row r="198" spans="1:81" ht="12" hidden="1" customHeight="1">
      <c r="A198" s="339"/>
      <c r="B198" s="330"/>
      <c r="C198" s="331"/>
      <c r="D198" s="346" t="s">
        <v>50</v>
      </c>
      <c r="E198" s="331"/>
      <c r="F198" s="356"/>
      <c r="G198" s="347">
        <v>0</v>
      </c>
      <c r="H198" s="348"/>
      <c r="I198" s="331"/>
      <c r="J198" s="356"/>
      <c r="K198" s="349">
        <v>0</v>
      </c>
      <c r="L198" s="350"/>
      <c r="M198" s="356" t="str">
        <f>IF($F198=0," ",$F198)</f>
        <v xml:space="preserve"> </v>
      </c>
      <c r="N198" s="347">
        <f t="shared" si="5"/>
        <v>0</v>
      </c>
      <c r="O198" s="350"/>
      <c r="P198" s="331"/>
      <c r="Q198" s="350"/>
      <c r="R198" s="350"/>
      <c r="S198" s="350"/>
      <c r="T198" s="356" t="str">
        <f>IF($F198=0," ",$F198)</f>
        <v xml:space="preserve"> </v>
      </c>
      <c r="U198" s="351">
        <f>G198-K198-N198</f>
        <v>0</v>
      </c>
      <c r="V198" s="350"/>
      <c r="W198" s="330"/>
      <c r="X198" s="345"/>
      <c r="Y198" s="329"/>
    </row>
    <row r="199" spans="1:81" ht="12" hidden="1" customHeight="1">
      <c r="A199" s="339"/>
      <c r="B199" s="331"/>
      <c r="C199" s="331"/>
      <c r="D199" s="357"/>
      <c r="E199" s="331"/>
      <c r="F199" s="331"/>
      <c r="G199" s="341"/>
      <c r="H199" s="358"/>
      <c r="I199" s="331"/>
      <c r="J199" s="331"/>
      <c r="K199" s="328"/>
      <c r="L199" s="328"/>
      <c r="M199" s="331"/>
      <c r="N199" s="343">
        <f t="shared" si="5"/>
        <v>0</v>
      </c>
      <c r="O199" s="360"/>
      <c r="P199" s="331"/>
      <c r="Q199" s="361">
        <f>IF(ISERROR(N200*I200/100-O200=0)," ",N200*I200/100-O200)</f>
        <v>0</v>
      </c>
      <c r="R199" s="328"/>
      <c r="S199" s="361">
        <f>Q199</f>
        <v>0</v>
      </c>
      <c r="T199" s="331"/>
      <c r="U199" s="328"/>
      <c r="V199" s="362">
        <f>S199</f>
        <v>0</v>
      </c>
      <c r="W199" s="330" t="s">
        <v>68</v>
      </c>
      <c r="X199" s="352"/>
      <c r="Y199" s="328"/>
    </row>
    <row r="200" spans="1:81" ht="12" hidden="1" customHeight="1">
      <c r="A200" s="339"/>
      <c r="B200" s="331"/>
      <c r="C200" s="331"/>
      <c r="D200" s="357"/>
      <c r="E200" s="331"/>
      <c r="F200" s="331"/>
      <c r="G200" s="343">
        <f>SUM(G193,G195,G197)</f>
        <v>0</v>
      </c>
      <c r="H200" s="343">
        <f>IF(ISERROR(G200*I200/100)," ",G200*I200/100)</f>
        <v>0</v>
      </c>
      <c r="I200" s="363"/>
      <c r="J200" s="331"/>
      <c r="K200" s="342"/>
      <c r="L200" s="340"/>
      <c r="M200" s="331"/>
      <c r="N200" s="343">
        <f t="shared" si="5"/>
        <v>0</v>
      </c>
      <c r="O200" s="343">
        <f>N200*I200/100</f>
        <v>0</v>
      </c>
      <c r="P200" s="331"/>
      <c r="Q200" s="343">
        <v>0</v>
      </c>
      <c r="R200" s="343">
        <f>IF(ISERROR(N200-O200-Q199-Q200),0,N200-O200-Q199-Q200)</f>
        <v>0</v>
      </c>
      <c r="S200" s="343">
        <f>R200+Q200</f>
        <v>0</v>
      </c>
      <c r="T200" s="331"/>
      <c r="U200" s="343">
        <f>IF(ISERROR(U193+U195+U197)," ",U193+U195+U197)</f>
        <v>0</v>
      </c>
      <c r="V200" s="343">
        <f>IF(ISERROR(H200-O200-Q199)," ",H200-O200-Q199)</f>
        <v>0</v>
      </c>
      <c r="W200" s="364"/>
      <c r="X200" s="345"/>
      <c r="Y200" s="328"/>
    </row>
    <row r="201" spans="1:81" ht="12" hidden="1" customHeight="1">
      <c r="A201" s="339"/>
      <c r="B201" s="331"/>
      <c r="C201" s="331"/>
      <c r="D201" s="357" t="s">
        <v>1</v>
      </c>
      <c r="E201" s="328"/>
      <c r="F201" s="328"/>
      <c r="G201" s="341"/>
      <c r="H201" s="358"/>
      <c r="I201" s="328"/>
      <c r="J201" s="328"/>
      <c r="K201" s="365"/>
      <c r="L201" s="331"/>
      <c r="M201" s="328"/>
      <c r="N201" s="343">
        <f t="shared" si="5"/>
        <v>0</v>
      </c>
      <c r="O201" s="366" t="str">
        <f>IF(OR(K202*I202/100-L202=0,ISERROR(K202*I202/100-L202=0))," ",K202*I202/100-L202)</f>
        <v xml:space="preserve"> </v>
      </c>
      <c r="P201" s="331"/>
      <c r="Q201" s="367">
        <f>IF(ISERROR(N202*I202/100-O202=0)," ",N202*I202/100-O202)</f>
        <v>0</v>
      </c>
      <c r="R201" s="344"/>
      <c r="S201" s="366" t="str">
        <f>IF(Q201=0," ",Q201)</f>
        <v xml:space="preserve"> </v>
      </c>
      <c r="T201" s="328"/>
      <c r="U201" s="344"/>
      <c r="V201" s="366" t="str">
        <f>S201</f>
        <v xml:space="preserve"> </v>
      </c>
      <c r="W201" s="331"/>
      <c r="X201" s="345"/>
      <c r="Y201" s="368"/>
    </row>
    <row r="202" spans="1:81" ht="12" hidden="1" customHeight="1">
      <c r="A202" s="369"/>
      <c r="B202" s="334"/>
      <c r="C202" s="334"/>
      <c r="D202" s="370"/>
      <c r="E202" s="335"/>
      <c r="F202" s="335"/>
      <c r="G202" s="371">
        <f>SUM(G194,G196,G198)</f>
        <v>0</v>
      </c>
      <c r="H202" s="371">
        <f>G202*I202/100</f>
        <v>0</v>
      </c>
      <c r="I202" s="372"/>
      <c r="J202" s="335"/>
      <c r="K202" s="373">
        <f>K194+K196+K198</f>
        <v>0</v>
      </c>
      <c r="L202" s="374">
        <f>K202*I202/100</f>
        <v>0</v>
      </c>
      <c r="M202" s="335"/>
      <c r="N202" s="371">
        <f t="shared" si="5"/>
        <v>0</v>
      </c>
      <c r="O202" s="371">
        <f>N202*I202/100</f>
        <v>0</v>
      </c>
      <c r="P202" s="375"/>
      <c r="Q202" s="371">
        <v>0</v>
      </c>
      <c r="R202" s="376">
        <f>IF(ISERROR(N202-O202-Q201-Q202),0,N202-O202-Q201-Q202)</f>
        <v>0</v>
      </c>
      <c r="S202" s="371">
        <f>R202+Q202</f>
        <v>0</v>
      </c>
      <c r="T202" s="335"/>
      <c r="U202" s="374">
        <f>U198+U196+U194</f>
        <v>0</v>
      </c>
      <c r="V202" s="377">
        <f>IF(ISERROR(H202-O202-Q201)," ",H202-O202-Q201)</f>
        <v>0</v>
      </c>
      <c r="W202" s="334"/>
      <c r="X202" s="378"/>
      <c r="Y202" s="335"/>
      <c r="Z202" s="379">
        <f>G193</f>
        <v>0</v>
      </c>
      <c r="AA202" s="380">
        <f>G194</f>
        <v>0</v>
      </c>
      <c r="AB202" s="379">
        <f>G195</f>
        <v>0</v>
      </c>
      <c r="AC202" s="380">
        <f>G196</f>
        <v>0</v>
      </c>
      <c r="AD202" s="379">
        <f>G197</f>
        <v>0</v>
      </c>
      <c r="AE202" s="380">
        <f>G198</f>
        <v>0</v>
      </c>
      <c r="AF202" s="379">
        <f>G200</f>
        <v>0</v>
      </c>
      <c r="AG202" s="380">
        <f>G202</f>
        <v>0</v>
      </c>
      <c r="AH202" s="379">
        <f>H200</f>
        <v>0</v>
      </c>
      <c r="AI202" s="380">
        <f>H202</f>
        <v>0</v>
      </c>
      <c r="AJ202" s="379">
        <f>K193</f>
        <v>0</v>
      </c>
      <c r="AK202" s="380">
        <f>K194</f>
        <v>0</v>
      </c>
      <c r="AL202" s="379">
        <f>L197</f>
        <v>0</v>
      </c>
      <c r="AM202" s="380">
        <f>K196</f>
        <v>0</v>
      </c>
      <c r="AN202" s="379">
        <f>K197</f>
        <v>0</v>
      </c>
      <c r="AO202" s="380">
        <f>K198</f>
        <v>0</v>
      </c>
      <c r="AP202" s="379">
        <f>K200</f>
        <v>0</v>
      </c>
      <c r="AQ202" s="380">
        <f>K202</f>
        <v>0</v>
      </c>
      <c r="AR202" s="379">
        <f>L200</f>
        <v>0</v>
      </c>
      <c r="AS202" s="380">
        <f>L202</f>
        <v>0</v>
      </c>
      <c r="AT202" s="379">
        <f>N193</f>
        <v>0</v>
      </c>
      <c r="AU202" s="380">
        <f>N194</f>
        <v>0</v>
      </c>
      <c r="AV202" s="379">
        <f>N195</f>
        <v>0</v>
      </c>
      <c r="AW202" s="380">
        <f>N196</f>
        <v>0</v>
      </c>
      <c r="AX202" s="379">
        <f>N197</f>
        <v>0</v>
      </c>
      <c r="AY202" s="380">
        <f>N198</f>
        <v>0</v>
      </c>
      <c r="AZ202" s="379">
        <f>N200</f>
        <v>0</v>
      </c>
      <c r="BA202" s="380">
        <f>N202</f>
        <v>0</v>
      </c>
      <c r="BB202" s="379">
        <f>O199</f>
        <v>0</v>
      </c>
      <c r="BC202" s="380">
        <f>O200</f>
        <v>0</v>
      </c>
      <c r="BD202" s="381" t="str">
        <f>O201</f>
        <v xml:space="preserve"> </v>
      </c>
      <c r="BE202" s="380">
        <f>O202</f>
        <v>0</v>
      </c>
      <c r="BF202" s="382">
        <f>Q199</f>
        <v>0</v>
      </c>
      <c r="BG202" s="379">
        <f>Q200</f>
        <v>0</v>
      </c>
      <c r="BH202" s="382">
        <f>Q201</f>
        <v>0</v>
      </c>
      <c r="BI202" s="380">
        <f>Q202</f>
        <v>0</v>
      </c>
      <c r="BJ202" s="382">
        <f>R199</f>
        <v>0</v>
      </c>
      <c r="BK202" s="379">
        <f>R200</f>
        <v>0</v>
      </c>
      <c r="BL202" s="382">
        <f>R201</f>
        <v>0</v>
      </c>
      <c r="BM202" s="380">
        <f>R202</f>
        <v>0</v>
      </c>
      <c r="BN202" s="382">
        <f>S199</f>
        <v>0</v>
      </c>
      <c r="BO202" s="379">
        <f>S200</f>
        <v>0</v>
      </c>
      <c r="BP202" s="382" t="str">
        <f>S201</f>
        <v xml:space="preserve"> </v>
      </c>
      <c r="BQ202" s="380">
        <f>S202</f>
        <v>0</v>
      </c>
      <c r="BR202" s="379">
        <f>U193</f>
        <v>0</v>
      </c>
      <c r="BS202" s="380">
        <f>U194</f>
        <v>0</v>
      </c>
      <c r="BT202" s="379">
        <f>U195</f>
        <v>0</v>
      </c>
      <c r="BU202" s="380">
        <f>U196</f>
        <v>0</v>
      </c>
      <c r="BV202" s="379">
        <f>U197</f>
        <v>0</v>
      </c>
      <c r="BW202" s="380">
        <f>U198</f>
        <v>0</v>
      </c>
      <c r="BX202" s="379">
        <f>U200</f>
        <v>0</v>
      </c>
      <c r="BY202" s="380">
        <f>U202</f>
        <v>0</v>
      </c>
      <c r="BZ202" s="379">
        <f>V199</f>
        <v>0</v>
      </c>
      <c r="CA202" s="380">
        <f>V200</f>
        <v>0</v>
      </c>
      <c r="CB202" s="379" t="str">
        <f>V201</f>
        <v xml:space="preserve"> </v>
      </c>
      <c r="CC202" s="380">
        <f>V202</f>
        <v>0</v>
      </c>
    </row>
    <row r="203" spans="1:81" ht="12" customHeight="1">
      <c r="A203" s="339"/>
      <c r="B203" s="331"/>
      <c r="C203" s="331"/>
      <c r="D203" s="61"/>
      <c r="E203" s="331"/>
      <c r="F203" s="331"/>
      <c r="G203" s="354" t="str">
        <f>Z212</f>
        <v xml:space="preserve"> </v>
      </c>
      <c r="H203" s="341"/>
      <c r="I203" s="331"/>
      <c r="J203" s="331"/>
      <c r="K203" s="354" t="str">
        <f>AJ212</f>
        <v xml:space="preserve"> </v>
      </c>
      <c r="L203" s="341"/>
      <c r="M203" s="331"/>
      <c r="N203" s="342" t="str">
        <f>AT212</f>
        <v xml:space="preserve"> </v>
      </c>
      <c r="O203" s="344"/>
      <c r="P203" s="344"/>
      <c r="Q203" s="344"/>
      <c r="R203" s="344"/>
      <c r="S203" s="344"/>
      <c r="T203" s="331"/>
      <c r="U203" s="342" t="str">
        <f>BR212</f>
        <v xml:space="preserve"> </v>
      </c>
      <c r="V203" s="341"/>
      <c r="W203" s="331"/>
      <c r="X203" s="345"/>
      <c r="Y203" s="328"/>
    </row>
    <row r="204" spans="1:81" ht="12" customHeight="1">
      <c r="A204" s="339"/>
      <c r="B204" s="331"/>
      <c r="C204" s="331"/>
      <c r="D204" s="346" t="s">
        <v>47</v>
      </c>
      <c r="E204" s="331"/>
      <c r="F204" s="331"/>
      <c r="G204" s="347" t="str">
        <f>AA212</f>
        <v xml:space="preserve"> </v>
      </c>
      <c r="H204" s="348"/>
      <c r="I204" s="331"/>
      <c r="J204" s="331"/>
      <c r="K204" s="347" t="str">
        <f>AK212</f>
        <v xml:space="preserve"> </v>
      </c>
      <c r="L204" s="348"/>
      <c r="M204" s="331"/>
      <c r="N204" s="347" t="str">
        <f>AU212</f>
        <v xml:space="preserve"> </v>
      </c>
      <c r="O204" s="350"/>
      <c r="P204" s="331"/>
      <c r="Q204" s="350"/>
      <c r="R204" s="350"/>
      <c r="S204" s="350"/>
      <c r="T204" s="331"/>
      <c r="U204" s="347" t="str">
        <f>BS212</f>
        <v xml:space="preserve"> </v>
      </c>
      <c r="V204" s="348"/>
      <c r="W204" s="330"/>
      <c r="X204" s="345"/>
      <c r="Y204" s="328"/>
      <c r="Z204" s="503" t="s">
        <v>53</v>
      </c>
      <c r="AA204" s="501"/>
      <c r="AB204" s="501"/>
      <c r="AC204" s="501"/>
      <c r="AD204" s="501"/>
      <c r="AE204" s="501"/>
      <c r="AF204" s="501"/>
      <c r="AG204" s="501"/>
      <c r="AH204" s="501"/>
      <c r="AI204" s="501"/>
      <c r="AJ204" s="501" t="s">
        <v>54</v>
      </c>
      <c r="AK204" s="501"/>
      <c r="AL204" s="501"/>
      <c r="AM204" s="501"/>
      <c r="AN204" s="501"/>
      <c r="AO204" s="501"/>
      <c r="AP204" s="501"/>
      <c r="AQ204" s="501"/>
      <c r="AR204" s="501"/>
      <c r="AS204" s="501"/>
      <c r="AT204" s="501" t="s">
        <v>55</v>
      </c>
      <c r="AU204" s="501"/>
      <c r="AV204" s="501"/>
      <c r="AW204" s="501"/>
      <c r="AX204" s="501"/>
      <c r="AY204" s="501"/>
      <c r="AZ204" s="501"/>
      <c r="BA204" s="501"/>
      <c r="BB204" s="501"/>
      <c r="BC204" s="501"/>
      <c r="BD204" s="504"/>
      <c r="BE204" s="504"/>
      <c r="BR204" s="501" t="s">
        <v>56</v>
      </c>
      <c r="BS204" s="501"/>
      <c r="BT204" s="501"/>
      <c r="BU204" s="501"/>
      <c r="BV204" s="501"/>
      <c r="BW204" s="501"/>
      <c r="BX204" s="501"/>
      <c r="BY204" s="501"/>
      <c r="BZ204" s="501"/>
      <c r="CA204" s="501"/>
      <c r="CB204" s="504"/>
      <c r="CC204" s="504"/>
    </row>
    <row r="205" spans="1:81" ht="12" customHeight="1">
      <c r="A205" s="355"/>
      <c r="B205" s="330"/>
      <c r="C205" s="331"/>
      <c r="D205" s="61"/>
      <c r="E205" s="331"/>
      <c r="F205" s="354"/>
      <c r="G205" s="385" t="str">
        <f>AB212</f>
        <v xml:space="preserve"> </v>
      </c>
      <c r="H205" s="341"/>
      <c r="I205" s="331"/>
      <c r="J205" s="354"/>
      <c r="K205" s="386" t="str">
        <f>AL212</f>
        <v xml:space="preserve"> </v>
      </c>
      <c r="L205" s="341"/>
      <c r="M205" s="354" t="str">
        <f>IF($F205=0," ",$F205)</f>
        <v xml:space="preserve"> </v>
      </c>
      <c r="N205" s="342" t="str">
        <f>AV212</f>
        <v xml:space="preserve"> </v>
      </c>
      <c r="O205" s="331"/>
      <c r="P205" s="354"/>
      <c r="Q205" s="331"/>
      <c r="R205" s="331"/>
      <c r="S205" s="331"/>
      <c r="T205" s="354" t="str">
        <f>IF($F205=0," ",$F205)</f>
        <v xml:space="preserve"> </v>
      </c>
      <c r="U205" s="342" t="str">
        <f>BT212</f>
        <v xml:space="preserve"> </v>
      </c>
      <c r="V205" s="341"/>
      <c r="W205" s="331"/>
      <c r="X205" s="345"/>
      <c r="Y205" s="328"/>
    </row>
    <row r="206" spans="1:81" ht="12" customHeight="1">
      <c r="A206" s="355"/>
      <c r="B206" s="330"/>
      <c r="C206" s="331"/>
      <c r="D206" s="346" t="s">
        <v>48</v>
      </c>
      <c r="E206" s="331"/>
      <c r="F206" s="354"/>
      <c r="G206" s="387" t="str">
        <f>AC212</f>
        <v xml:space="preserve"> </v>
      </c>
      <c r="H206" s="348"/>
      <c r="I206" s="331"/>
      <c r="J206" s="354"/>
      <c r="K206" s="347" t="str">
        <f>AM212</f>
        <v xml:space="preserve"> </v>
      </c>
      <c r="L206" s="348"/>
      <c r="M206" s="354"/>
      <c r="N206" s="347" t="str">
        <f>AW212</f>
        <v xml:space="preserve"> </v>
      </c>
      <c r="O206" s="350"/>
      <c r="P206" s="331"/>
      <c r="Q206" s="350"/>
      <c r="R206" s="350"/>
      <c r="S206" s="350"/>
      <c r="T206" s="354"/>
      <c r="U206" s="347" t="str">
        <f>BU212</f>
        <v xml:space="preserve"> </v>
      </c>
      <c r="V206" s="348"/>
      <c r="W206" s="330"/>
      <c r="X206" s="345"/>
      <c r="Y206" s="328"/>
      <c r="Z206" s="503" t="s">
        <v>57</v>
      </c>
      <c r="AA206" s="501"/>
      <c r="AB206" s="501" t="s">
        <v>58</v>
      </c>
      <c r="AC206" s="501"/>
      <c r="AD206" s="501" t="s">
        <v>59</v>
      </c>
      <c r="AE206" s="501"/>
      <c r="AF206" s="501" t="s">
        <v>60</v>
      </c>
      <c r="AG206" s="501"/>
      <c r="AH206" s="501" t="s">
        <v>61</v>
      </c>
      <c r="AI206" s="501"/>
      <c r="AJ206" s="501" t="s">
        <v>57</v>
      </c>
      <c r="AK206" s="501"/>
      <c r="AL206" s="501" t="s">
        <v>58</v>
      </c>
      <c r="AM206" s="501"/>
      <c r="AN206" s="501" t="s">
        <v>59</v>
      </c>
      <c r="AO206" s="501"/>
      <c r="AP206" s="501" t="s">
        <v>60</v>
      </c>
      <c r="AQ206" s="501"/>
      <c r="AR206" s="501" t="s">
        <v>61</v>
      </c>
      <c r="AS206" s="501"/>
      <c r="AT206" s="501" t="s">
        <v>57</v>
      </c>
      <c r="AU206" s="501"/>
      <c r="AV206" s="501" t="s">
        <v>58</v>
      </c>
      <c r="AW206" s="501"/>
      <c r="AX206" s="501" t="s">
        <v>59</v>
      </c>
      <c r="AY206" s="501"/>
      <c r="AZ206" s="501" t="s">
        <v>60</v>
      </c>
      <c r="BA206" s="501"/>
      <c r="BB206" s="501" t="s">
        <v>61</v>
      </c>
      <c r="BC206" s="501"/>
      <c r="BD206" s="501"/>
      <c r="BE206" s="501"/>
      <c r="BF206" s="501" t="s">
        <v>62</v>
      </c>
      <c r="BG206" s="501"/>
      <c r="BH206" s="501"/>
      <c r="BI206" s="501"/>
      <c r="BJ206" s="501" t="s">
        <v>63</v>
      </c>
      <c r="BK206" s="501"/>
      <c r="BL206" s="501"/>
      <c r="BM206" s="501"/>
      <c r="BN206" s="501" t="s">
        <v>63</v>
      </c>
      <c r="BO206" s="501"/>
      <c r="BP206" s="501"/>
      <c r="BQ206" s="501"/>
      <c r="BR206" s="501" t="s">
        <v>57</v>
      </c>
      <c r="BS206" s="501"/>
      <c r="BT206" s="501" t="s">
        <v>58</v>
      </c>
      <c r="BU206" s="501"/>
      <c r="BV206" s="501" t="s">
        <v>59</v>
      </c>
      <c r="BW206" s="501"/>
      <c r="BX206" s="501" t="s">
        <v>60</v>
      </c>
      <c r="BY206" s="501"/>
      <c r="BZ206" s="501" t="s">
        <v>61</v>
      </c>
      <c r="CA206" s="501"/>
      <c r="CB206" s="501"/>
      <c r="CC206" s="501"/>
    </row>
    <row r="207" spans="1:81" ht="12" customHeight="1">
      <c r="A207" s="355"/>
      <c r="B207" s="330" t="s">
        <v>69</v>
      </c>
      <c r="C207" s="331"/>
      <c r="D207" s="61"/>
      <c r="E207" s="331"/>
      <c r="F207" s="330"/>
      <c r="G207" s="385" t="str">
        <f>AD212</f>
        <v xml:space="preserve"> </v>
      </c>
      <c r="H207" s="341"/>
      <c r="I207" s="331"/>
      <c r="J207" s="331"/>
      <c r="K207" s="386" t="str">
        <f>AN212</f>
        <v xml:space="preserve"> </v>
      </c>
      <c r="L207" s="341"/>
      <c r="M207" s="330"/>
      <c r="N207" s="342" t="str">
        <f>AX212</f>
        <v xml:space="preserve"> </v>
      </c>
      <c r="O207" s="331"/>
      <c r="P207" s="331"/>
      <c r="Q207" s="331"/>
      <c r="R207" s="331"/>
      <c r="S207" s="331"/>
      <c r="T207" s="388"/>
      <c r="U207" s="342" t="str">
        <f>BV212</f>
        <v xml:space="preserve"> </v>
      </c>
      <c r="V207" s="341"/>
      <c r="W207" s="331"/>
      <c r="X207" s="345"/>
      <c r="Y207" s="328"/>
      <c r="BB207" s="501" t="s">
        <v>64</v>
      </c>
      <c r="BC207" s="502"/>
      <c r="BD207" s="501" t="s">
        <v>65</v>
      </c>
      <c r="BE207" s="502"/>
      <c r="BF207" s="501" t="s">
        <v>64</v>
      </c>
      <c r="BG207" s="502"/>
      <c r="BH207" s="501" t="s">
        <v>65</v>
      </c>
      <c r="BI207" s="502"/>
      <c r="BJ207" s="501" t="s">
        <v>64</v>
      </c>
      <c r="BK207" s="502"/>
      <c r="BL207" s="501" t="s">
        <v>65</v>
      </c>
      <c r="BM207" s="502"/>
      <c r="BN207" s="501" t="s">
        <v>64</v>
      </c>
      <c r="BO207" s="502"/>
      <c r="BP207" s="501" t="s">
        <v>65</v>
      </c>
      <c r="BQ207" s="502"/>
      <c r="BZ207" s="501" t="s">
        <v>64</v>
      </c>
      <c r="CA207" s="502"/>
      <c r="CB207" s="501" t="s">
        <v>65</v>
      </c>
      <c r="CC207" s="502"/>
    </row>
    <row r="208" spans="1:81" ht="12" customHeight="1">
      <c r="A208" s="339"/>
      <c r="B208" s="339"/>
      <c r="C208" s="331"/>
      <c r="D208" s="346" t="s">
        <v>50</v>
      </c>
      <c r="E208" s="331"/>
      <c r="F208" s="356"/>
      <c r="G208" s="387" t="str">
        <f>AE212</f>
        <v xml:space="preserve"> </v>
      </c>
      <c r="H208" s="348"/>
      <c r="I208" s="331"/>
      <c r="J208" s="331"/>
      <c r="K208" s="347" t="str">
        <f>AO212</f>
        <v xml:space="preserve"> </v>
      </c>
      <c r="L208" s="348"/>
      <c r="M208" s="331"/>
      <c r="N208" s="347" t="str">
        <f>AY212</f>
        <v xml:space="preserve"> </v>
      </c>
      <c r="O208" s="350"/>
      <c r="P208" s="331"/>
      <c r="Q208" s="350"/>
      <c r="R208" s="350"/>
      <c r="S208" s="350"/>
      <c r="T208" s="356"/>
      <c r="U208" s="347" t="str">
        <f>BW212</f>
        <v xml:space="preserve"> </v>
      </c>
      <c r="V208" s="348"/>
      <c r="W208" s="330"/>
      <c r="X208" s="345"/>
      <c r="Y208" s="329"/>
      <c r="Z208" s="338" t="s">
        <v>64</v>
      </c>
      <c r="AA208" s="338" t="s">
        <v>66</v>
      </c>
      <c r="AB208" s="338" t="s">
        <v>64</v>
      </c>
      <c r="AC208" s="338" t="s">
        <v>66</v>
      </c>
      <c r="AD208" s="338" t="s">
        <v>64</v>
      </c>
      <c r="AE208" s="338" t="s">
        <v>66</v>
      </c>
      <c r="AF208" s="338" t="s">
        <v>64</v>
      </c>
      <c r="AG208" s="338" t="s">
        <v>66</v>
      </c>
      <c r="AH208" s="338" t="s">
        <v>64</v>
      </c>
      <c r="AI208" s="338" t="s">
        <v>66</v>
      </c>
      <c r="AJ208" s="338" t="s">
        <v>64</v>
      </c>
      <c r="AK208" s="338" t="s">
        <v>66</v>
      </c>
      <c r="AL208" s="338" t="s">
        <v>64</v>
      </c>
      <c r="AM208" s="338" t="s">
        <v>66</v>
      </c>
      <c r="AN208" s="338" t="s">
        <v>64</v>
      </c>
      <c r="AO208" s="338" t="s">
        <v>66</v>
      </c>
      <c r="AP208" s="338" t="s">
        <v>64</v>
      </c>
      <c r="AQ208" s="338" t="s">
        <v>66</v>
      </c>
      <c r="AR208" s="338" t="s">
        <v>64</v>
      </c>
      <c r="AS208" s="338" t="s">
        <v>66</v>
      </c>
      <c r="AT208" s="338" t="s">
        <v>64</v>
      </c>
      <c r="AU208" s="338" t="s">
        <v>66</v>
      </c>
      <c r="AV208" s="338" t="s">
        <v>64</v>
      </c>
      <c r="AW208" s="338" t="s">
        <v>66</v>
      </c>
      <c r="AX208" s="338" t="s">
        <v>64</v>
      </c>
      <c r="AY208" s="338" t="s">
        <v>66</v>
      </c>
      <c r="AZ208" s="338" t="s">
        <v>64</v>
      </c>
      <c r="BA208" s="338" t="s">
        <v>66</v>
      </c>
      <c r="BB208" s="338" t="s">
        <v>67</v>
      </c>
      <c r="BD208" s="338" t="s">
        <v>67</v>
      </c>
      <c r="BF208" s="338" t="s">
        <v>67</v>
      </c>
      <c r="BH208" s="338" t="s">
        <v>67</v>
      </c>
      <c r="BJ208" s="338" t="s">
        <v>67</v>
      </c>
      <c r="BL208" s="338" t="s">
        <v>67</v>
      </c>
      <c r="BN208" s="338" t="s">
        <v>67</v>
      </c>
      <c r="BP208" s="338" t="s">
        <v>67</v>
      </c>
      <c r="BR208" s="338" t="s">
        <v>64</v>
      </c>
      <c r="BS208" s="338" t="s">
        <v>66</v>
      </c>
      <c r="BT208" s="338" t="s">
        <v>64</v>
      </c>
      <c r="BU208" s="338" t="s">
        <v>66</v>
      </c>
      <c r="BV208" s="338" t="s">
        <v>64</v>
      </c>
      <c r="BW208" s="338" t="s">
        <v>66</v>
      </c>
      <c r="BX208" s="338" t="s">
        <v>64</v>
      </c>
      <c r="BY208" s="338" t="s">
        <v>66</v>
      </c>
      <c r="BZ208" s="338" t="s">
        <v>67</v>
      </c>
      <c r="CB208" s="338" t="s">
        <v>67</v>
      </c>
    </row>
    <row r="209" spans="1:81" ht="12" customHeight="1">
      <c r="A209" s="339"/>
      <c r="B209" s="389"/>
      <c r="C209" s="331"/>
      <c r="D209" s="357"/>
      <c r="E209" s="331"/>
      <c r="F209" s="331"/>
      <c r="G209" s="341"/>
      <c r="H209" s="358"/>
      <c r="I209" s="331"/>
      <c r="J209" s="331"/>
      <c r="K209" s="341"/>
      <c r="L209" s="358"/>
      <c r="M209" s="331"/>
      <c r="N209" s="359"/>
      <c r="O209" s="390"/>
      <c r="P209" s="331"/>
      <c r="Q209" s="391" t="str">
        <f>BF212</f>
        <v xml:space="preserve"> </v>
      </c>
      <c r="R209" s="328" t="str">
        <f>BJ212</f>
        <v xml:space="preserve"> </v>
      </c>
      <c r="S209" s="391" t="str">
        <f>BN212</f>
        <v xml:space="preserve"> </v>
      </c>
      <c r="T209" s="331"/>
      <c r="U209" s="341"/>
      <c r="V209" s="392" t="str">
        <f>BZ212</f>
        <v xml:space="preserve"> </v>
      </c>
      <c r="W209" s="330"/>
      <c r="X209" s="345"/>
      <c r="Y209" s="328"/>
    </row>
    <row r="210" spans="1:81" ht="12" customHeight="1">
      <c r="A210" s="339"/>
      <c r="B210" s="330"/>
      <c r="C210" s="331"/>
      <c r="D210" s="357"/>
      <c r="E210" s="331"/>
      <c r="F210" s="331"/>
      <c r="G210" s="343" t="str">
        <f>AF212</f>
        <v xml:space="preserve"> </v>
      </c>
      <c r="H210" s="343" t="str">
        <f>AH212</f>
        <v xml:space="preserve"> </v>
      </c>
      <c r="I210" s="393"/>
      <c r="J210" s="331"/>
      <c r="K210" s="394" t="str">
        <f>AP212</f>
        <v xml:space="preserve"> </v>
      </c>
      <c r="L210" s="354" t="str">
        <f>AR212</f>
        <v xml:space="preserve"> </v>
      </c>
      <c r="M210" s="331"/>
      <c r="N210" s="340" t="str">
        <f>AZ212</f>
        <v xml:space="preserve"> </v>
      </c>
      <c r="O210" s="343" t="str">
        <f>BC212</f>
        <v xml:space="preserve"> </v>
      </c>
      <c r="P210" s="331"/>
      <c r="Q210" s="343" t="str">
        <f>BG212</f>
        <v xml:space="preserve"> </v>
      </c>
      <c r="R210" s="343" t="str">
        <f>BK212</f>
        <v xml:space="preserve"> </v>
      </c>
      <c r="S210" s="343" t="str">
        <f>BO212</f>
        <v xml:space="preserve"> </v>
      </c>
      <c r="T210" s="331"/>
      <c r="U210" s="342" t="str">
        <f>BX212</f>
        <v xml:space="preserve"> </v>
      </c>
      <c r="V210" s="342" t="str">
        <f>CA212</f>
        <v xml:space="preserve"> </v>
      </c>
      <c r="W210" s="330"/>
      <c r="X210" s="345"/>
      <c r="Y210" s="328"/>
    </row>
    <row r="211" spans="1:81" ht="12" customHeight="1">
      <c r="A211" s="339"/>
      <c r="B211" s="331"/>
      <c r="C211" s="331"/>
      <c r="D211" s="357" t="s">
        <v>1</v>
      </c>
      <c r="E211" s="328"/>
      <c r="F211" s="328"/>
      <c r="G211" s="341"/>
      <c r="H211" s="358"/>
      <c r="I211" s="328"/>
      <c r="J211" s="328"/>
      <c r="K211" s="341"/>
      <c r="L211" s="358"/>
      <c r="M211" s="328"/>
      <c r="N211" s="384"/>
      <c r="O211" s="395"/>
      <c r="P211" s="331"/>
      <c r="Q211" s="396"/>
      <c r="R211" s="358"/>
      <c r="S211" s="396"/>
      <c r="T211" s="328"/>
      <c r="U211" s="341"/>
      <c r="V211" s="396" t="str">
        <f>CB212</f>
        <v xml:space="preserve"> </v>
      </c>
      <c r="W211" s="331"/>
      <c r="X211" s="345"/>
      <c r="Y211" s="328"/>
    </row>
    <row r="212" spans="1:81" ht="12" customHeight="1">
      <c r="A212" s="369"/>
      <c r="B212" s="334"/>
      <c r="C212" s="334"/>
      <c r="D212" s="370"/>
      <c r="E212" s="335"/>
      <c r="F212" s="335"/>
      <c r="G212" s="371"/>
      <c r="H212" s="371"/>
      <c r="I212" s="372"/>
      <c r="J212" s="335"/>
      <c r="K212" s="371"/>
      <c r="L212" s="371"/>
      <c r="M212" s="335"/>
      <c r="N212" s="371"/>
      <c r="O212" s="371"/>
      <c r="P212" s="375"/>
      <c r="Q212" s="371"/>
      <c r="R212" s="371"/>
      <c r="S212" s="371"/>
      <c r="T212" s="335"/>
      <c r="U212" s="371"/>
      <c r="V212" s="371" t="str">
        <f>CC212</f>
        <v xml:space="preserve"> </v>
      </c>
      <c r="W212" s="334"/>
      <c r="X212" s="378"/>
      <c r="Y212" s="335"/>
      <c r="Z212" s="320" t="str">
        <f t="shared" ref="Z212:AF212" si="6">IF(SUM(Z13:Z211)=0," ",SUM(Z13:Z211))</f>
        <v xml:space="preserve"> </v>
      </c>
      <c r="AA212" s="320" t="str">
        <f t="shared" si="6"/>
        <v xml:space="preserve"> </v>
      </c>
      <c r="AB212" s="320" t="str">
        <f t="shared" si="6"/>
        <v xml:space="preserve"> </v>
      </c>
      <c r="AC212" s="320" t="str">
        <f t="shared" si="6"/>
        <v xml:space="preserve"> </v>
      </c>
      <c r="AD212" s="320" t="str">
        <f t="shared" si="6"/>
        <v xml:space="preserve"> </v>
      </c>
      <c r="AE212" s="320" t="str">
        <f t="shared" si="6"/>
        <v xml:space="preserve"> </v>
      </c>
      <c r="AF212" s="320" t="str">
        <f t="shared" si="6"/>
        <v xml:space="preserve"> </v>
      </c>
      <c r="AG212" s="320">
        <f>SUM(AG13:AG211)</f>
        <v>0</v>
      </c>
      <c r="AH212" s="320" t="str">
        <f>IF(SUM(AH13:AH211)=0," ",SUM(AH13:AH211))</f>
        <v xml:space="preserve"> </v>
      </c>
      <c r="AI212" s="320">
        <f>SUM(AI13:AI211)</f>
        <v>0</v>
      </c>
      <c r="AJ212" s="320" t="str">
        <f t="shared" ref="AJ212:AZ212" si="7">IF(SUM(AJ13:AJ211)=0," ",SUM(AJ13:AJ211))</f>
        <v xml:space="preserve"> </v>
      </c>
      <c r="AK212" s="320" t="str">
        <f t="shared" si="7"/>
        <v xml:space="preserve"> </v>
      </c>
      <c r="AL212" s="320" t="str">
        <f t="shared" si="7"/>
        <v xml:space="preserve"> </v>
      </c>
      <c r="AM212" s="320" t="str">
        <f t="shared" si="7"/>
        <v xml:space="preserve"> </v>
      </c>
      <c r="AN212" s="320" t="str">
        <f t="shared" si="7"/>
        <v xml:space="preserve"> </v>
      </c>
      <c r="AO212" s="320" t="str">
        <f t="shared" si="7"/>
        <v xml:space="preserve"> </v>
      </c>
      <c r="AP212" s="320" t="str">
        <f t="shared" si="7"/>
        <v xml:space="preserve"> </v>
      </c>
      <c r="AQ212" s="320" t="str">
        <f t="shared" si="7"/>
        <v xml:space="preserve"> </v>
      </c>
      <c r="AR212" s="320" t="str">
        <f t="shared" si="7"/>
        <v xml:space="preserve"> </v>
      </c>
      <c r="AS212" s="320" t="str">
        <f t="shared" si="7"/>
        <v xml:space="preserve"> </v>
      </c>
      <c r="AT212" s="320" t="str">
        <f t="shared" si="7"/>
        <v xml:space="preserve"> </v>
      </c>
      <c r="AU212" s="320" t="str">
        <f t="shared" si="7"/>
        <v xml:space="preserve"> </v>
      </c>
      <c r="AV212" s="320" t="str">
        <f t="shared" si="7"/>
        <v xml:space="preserve"> </v>
      </c>
      <c r="AW212" s="320" t="str">
        <f t="shared" si="7"/>
        <v xml:space="preserve"> </v>
      </c>
      <c r="AX212" s="320" t="str">
        <f t="shared" si="7"/>
        <v xml:space="preserve"> </v>
      </c>
      <c r="AY212" s="320" t="str">
        <f t="shared" si="7"/>
        <v xml:space="preserve"> </v>
      </c>
      <c r="AZ212" s="320" t="str">
        <f t="shared" si="7"/>
        <v xml:space="preserve"> </v>
      </c>
      <c r="BA212" s="320">
        <f>SUM(BA13:BA211)</f>
        <v>0</v>
      </c>
      <c r="BB212" s="320" t="str">
        <f>IF(SUM(BB13:BB211)=0," ",SUM(BB13:BB211))</f>
        <v xml:space="preserve"> </v>
      </c>
      <c r="BC212" s="320" t="str">
        <f>IF(SUM(BC13:BC211)=0," ",SUM(BC13:BC211))</f>
        <v xml:space="preserve"> </v>
      </c>
      <c r="BD212" s="320">
        <f>SUM(BD13:BD211)</f>
        <v>0</v>
      </c>
      <c r="BE212" s="397">
        <f>SUM(BE13:BE211)</f>
        <v>0</v>
      </c>
      <c r="BF212" s="320" t="str">
        <f>IF(SUM(BF13:BF211)=0," ",SUM(BF13:BF211))</f>
        <v xml:space="preserve"> </v>
      </c>
      <c r="BG212" s="379" t="str">
        <f>IF(SUM(BG13:BG211)=0," ",SUM(BG13:BG211))</f>
        <v xml:space="preserve"> </v>
      </c>
      <c r="BH212" s="320" t="str">
        <f>IF(SUM(BH13:BH211)=0," ",SUM(BH13:BH211))</f>
        <v xml:space="preserve"> </v>
      </c>
      <c r="BI212" s="320">
        <f>SUM(BI13:BI211)</f>
        <v>0</v>
      </c>
      <c r="BJ212" s="320" t="str">
        <f>IF(SUM(BJ13:BJ211)=0," ",SUM(BJ13:BJ211))</f>
        <v xml:space="preserve"> </v>
      </c>
      <c r="BK212" s="379" t="str">
        <f>IF(SUM(BK13:BK211)=0," ",SUM(BK13:BK211))</f>
        <v xml:space="preserve"> </v>
      </c>
      <c r="BL212" s="320" t="str">
        <f>IF(SUM(BL13:BL211)=0," ",SUM(BL13:BL211))</f>
        <v xml:space="preserve"> </v>
      </c>
      <c r="BM212" s="320">
        <f>SUM(BM13:BM211)</f>
        <v>0</v>
      </c>
      <c r="BN212" s="320" t="str">
        <f>IF(SUM(BN13:BN211)=0," ",SUM(BN13:BN211))</f>
        <v xml:space="preserve"> </v>
      </c>
      <c r="BO212" s="379" t="str">
        <f>IF(SUM(BO13:BO211)=0," ",SUM(BO13:BO211))</f>
        <v xml:space="preserve"> </v>
      </c>
      <c r="BP212" s="320" t="str">
        <f>IF(SUM(BP13:BP211)=0," ",SUM(BP13:BP211))</f>
        <v xml:space="preserve"> </v>
      </c>
      <c r="BQ212" s="320">
        <f>SUM(BQ13:BQ211)</f>
        <v>0</v>
      </c>
      <c r="BR212" s="320" t="str">
        <f t="shared" ref="BR212:CC212" si="8">IF(SUM(BR13:BR211)=0," ",SUM(BR13:BR211))</f>
        <v xml:space="preserve"> </v>
      </c>
      <c r="BS212" s="320" t="str">
        <f t="shared" si="8"/>
        <v xml:space="preserve"> </v>
      </c>
      <c r="BT212" s="320" t="str">
        <f t="shared" si="8"/>
        <v xml:space="preserve"> </v>
      </c>
      <c r="BU212" s="320" t="str">
        <f t="shared" si="8"/>
        <v xml:space="preserve"> </v>
      </c>
      <c r="BV212" s="320" t="str">
        <f t="shared" si="8"/>
        <v xml:space="preserve"> </v>
      </c>
      <c r="BW212" s="320" t="str">
        <f t="shared" si="8"/>
        <v xml:space="preserve"> </v>
      </c>
      <c r="BX212" s="320" t="str">
        <f t="shared" si="8"/>
        <v xml:space="preserve"> </v>
      </c>
      <c r="BY212" s="320" t="str">
        <f t="shared" si="8"/>
        <v xml:space="preserve"> </v>
      </c>
      <c r="BZ212" s="320" t="str">
        <f t="shared" si="8"/>
        <v xml:space="preserve"> </v>
      </c>
      <c r="CA212" s="320" t="str">
        <f t="shared" si="8"/>
        <v xml:space="preserve"> </v>
      </c>
      <c r="CB212" s="320" t="str">
        <f t="shared" si="8"/>
        <v xml:space="preserve"> </v>
      </c>
      <c r="CC212" s="320" t="str">
        <f t="shared" si="8"/>
        <v xml:space="preserve"> </v>
      </c>
    </row>
    <row r="213" spans="1:81" ht="12" customHeight="1">
      <c r="D213" s="398"/>
    </row>
    <row r="214" spans="1:81" ht="12" customHeight="1"/>
    <row r="215" spans="1:81" ht="12" customHeight="1"/>
    <row r="216" spans="1:81" ht="12" customHeight="1"/>
    <row r="217" spans="1:81" ht="12" customHeight="1"/>
    <row r="218" spans="1:81" ht="12" customHeight="1"/>
    <row r="219" spans="1:81" ht="12" customHeight="1"/>
    <row r="220" spans="1:81" ht="12" customHeight="1"/>
    <row r="221" spans="1:81" ht="12" customHeight="1"/>
    <row r="222" spans="1:81" ht="12" customHeight="1"/>
    <row r="223" spans="1:81" ht="12" customHeight="1"/>
    <row r="224" spans="1:81" ht="12" customHeight="1"/>
    <row r="225" spans="6:13" ht="12" customHeight="1"/>
    <row r="226" spans="6:13" ht="12" customHeight="1">
      <c r="F226" s="398"/>
      <c r="M226" s="398"/>
    </row>
    <row r="227" spans="6:13" ht="12" customHeight="1"/>
    <row r="228" spans="6:13" ht="12" customHeight="1"/>
    <row r="229" spans="6:13" ht="12" customHeight="1"/>
    <row r="230" spans="6:13" ht="12" customHeight="1"/>
    <row r="231" spans="6:13" ht="12" customHeight="1"/>
    <row r="232" spans="6:13" ht="12" customHeight="1"/>
    <row r="233" spans="6:13" ht="12" customHeight="1"/>
    <row r="234" spans="6:13" ht="12" customHeight="1"/>
    <row r="235" spans="6:13" ht="12" customHeight="1"/>
    <row r="236" spans="6:13" ht="12" customHeight="1"/>
    <row r="237" spans="6:13" ht="12" customHeight="1"/>
    <row r="238" spans="6:13" ht="12" customHeight="1"/>
    <row r="239" spans="6:13" ht="12" customHeight="1"/>
    <row r="240" spans="6:13" ht="12" customHeight="1"/>
    <row r="241" s="320" customFormat="1" ht="12" customHeight="1"/>
    <row r="242" s="320" customFormat="1" ht="12" customHeight="1"/>
    <row r="243" s="320" customFormat="1" ht="12" customHeight="1"/>
    <row r="244" s="320" customFormat="1" ht="12" customHeight="1"/>
    <row r="245" s="320" customFormat="1" ht="12" customHeight="1"/>
    <row r="246" s="320" customFormat="1" ht="12" customHeight="1"/>
    <row r="247" s="320" customFormat="1" ht="12" customHeight="1"/>
    <row r="248" s="320" customFormat="1" ht="12" customHeight="1"/>
    <row r="249" s="320" customFormat="1" ht="12" customHeight="1"/>
    <row r="250" s="320" customFormat="1" ht="12" customHeight="1"/>
    <row r="251" s="320" customFormat="1" ht="12" customHeight="1"/>
    <row r="252" s="320" customFormat="1" ht="12" customHeight="1"/>
    <row r="253" s="320" customFormat="1" ht="12" customHeight="1"/>
    <row r="254" s="320" customFormat="1" ht="12" customHeight="1"/>
    <row r="255" s="320" customFormat="1" ht="12" customHeight="1"/>
    <row r="256" s="320" customFormat="1" ht="12" customHeight="1"/>
    <row r="257" s="320" customFormat="1" ht="12" customHeight="1"/>
    <row r="258" s="320" customFormat="1" ht="12" customHeight="1"/>
    <row r="259" s="320" customFormat="1" ht="12" customHeight="1"/>
    <row r="260" s="320" customFormat="1" ht="12" customHeight="1"/>
    <row r="261" s="320" customFormat="1" ht="12" customHeight="1"/>
    <row r="262" s="320" customFormat="1" ht="12" customHeight="1"/>
    <row r="263" s="320" customFormat="1" ht="12" customHeight="1"/>
    <row r="264" s="320" customFormat="1" ht="12" customHeight="1"/>
    <row r="265" s="320" customFormat="1" ht="12" customHeight="1"/>
    <row r="266" s="320" customFormat="1" ht="12" customHeight="1"/>
    <row r="267" s="320" customFormat="1" ht="12" customHeight="1"/>
    <row r="268" s="320" customFormat="1" ht="12" customHeight="1"/>
    <row r="269" s="320" customFormat="1" ht="12" customHeight="1"/>
    <row r="270" s="320" customFormat="1" ht="12" customHeight="1"/>
    <row r="271" s="320" customFormat="1" ht="12" customHeight="1"/>
    <row r="272" s="320" customFormat="1" ht="12" customHeight="1"/>
    <row r="273" s="320" customFormat="1" ht="12" customHeight="1"/>
    <row r="274" s="320" customFormat="1" ht="12" customHeight="1"/>
    <row r="275" s="320" customFormat="1" ht="12" customHeight="1"/>
    <row r="276" s="320" customFormat="1" ht="12" customHeight="1"/>
    <row r="277" s="320" customFormat="1" ht="12" customHeight="1"/>
    <row r="278" s="320" customFormat="1" ht="12" customHeight="1"/>
    <row r="279" s="320" customFormat="1" ht="12" customHeight="1"/>
    <row r="280" s="320" customFormat="1" ht="12" customHeight="1"/>
    <row r="281" s="320" customFormat="1" ht="12" customHeight="1"/>
    <row r="282" s="320" customFormat="1" ht="12" customHeight="1"/>
    <row r="283" s="320" customFormat="1" ht="12" customHeight="1"/>
    <row r="284" s="320" customFormat="1" ht="12" customHeight="1"/>
    <row r="285" s="320" customFormat="1" ht="12" customHeight="1"/>
    <row r="286" s="320" customFormat="1" ht="12" customHeight="1"/>
    <row r="287" s="320" customFormat="1" ht="12" customHeight="1"/>
    <row r="288" s="320" customFormat="1" ht="12" customHeight="1"/>
    <row r="289" s="320" customFormat="1" ht="12" customHeight="1"/>
    <row r="290" s="320" customFormat="1" ht="12" customHeight="1"/>
    <row r="291" s="320" customFormat="1" ht="12" customHeight="1"/>
    <row r="292" s="320" customFormat="1" ht="12" customHeight="1"/>
    <row r="293" s="320" customFormat="1" ht="12" customHeight="1"/>
    <row r="294" s="320" customFormat="1" ht="12" customHeight="1"/>
    <row r="295" s="320" customFormat="1" ht="12" customHeight="1"/>
    <row r="296" s="320" customFormat="1" ht="12" customHeight="1"/>
    <row r="297" s="320" customFormat="1" ht="12" customHeight="1"/>
    <row r="298" s="320" customFormat="1" ht="12" customHeight="1"/>
    <row r="299" s="320" customFormat="1" ht="12" customHeight="1"/>
    <row r="300" s="320" customFormat="1" ht="12" customHeight="1"/>
    <row r="301" s="320" customFormat="1" ht="12" customHeight="1"/>
    <row r="302" s="320" customFormat="1" ht="12" customHeight="1"/>
    <row r="303" s="320" customFormat="1" ht="12" customHeight="1"/>
    <row r="304" s="320" customFormat="1" ht="12" customHeight="1"/>
    <row r="305" s="320" customFormat="1" ht="12" customHeight="1"/>
    <row r="306" s="320" customFormat="1" ht="12" customHeight="1"/>
    <row r="307" s="320" customFormat="1" ht="12" customHeight="1"/>
    <row r="308" s="320" customFormat="1" ht="12" customHeight="1"/>
    <row r="309" s="320" customFormat="1" ht="12" customHeight="1"/>
    <row r="310" s="320" customFormat="1" ht="12" customHeight="1"/>
    <row r="311" s="320" customFormat="1" ht="12" customHeight="1"/>
    <row r="312" s="320" customFormat="1" ht="12" customHeight="1"/>
    <row r="313" s="320" customFormat="1" ht="12" customHeight="1"/>
    <row r="314" s="320" customFormat="1" ht="12" customHeight="1"/>
    <row r="315" s="320" customFormat="1" ht="12" customHeight="1"/>
    <row r="316" s="320" customFormat="1" ht="12" customHeight="1"/>
    <row r="317" s="320" customFormat="1" ht="12" customHeight="1"/>
    <row r="318" s="320" customFormat="1" ht="12" customHeight="1"/>
    <row r="319" s="320" customFormat="1" ht="12" customHeight="1"/>
    <row r="320" s="320" customFormat="1" ht="12" customHeight="1"/>
    <row r="321" s="320" customFormat="1" ht="12" customHeight="1"/>
    <row r="322" s="320" customFormat="1" ht="12" customHeight="1"/>
    <row r="323" s="320" customFormat="1" ht="12" customHeight="1"/>
    <row r="324" s="320" customFormat="1" ht="12" customHeight="1"/>
    <row r="325" s="320" customFormat="1" ht="12" customHeight="1"/>
    <row r="326" s="320" customFormat="1" ht="12" customHeight="1"/>
    <row r="327" s="320" customFormat="1" ht="12" customHeight="1"/>
    <row r="328" s="320" customFormat="1" ht="12" customHeight="1"/>
    <row r="329" s="320" customFormat="1" ht="12" customHeight="1"/>
    <row r="330" s="320" customFormat="1" ht="12" customHeight="1"/>
    <row r="331" s="320" customFormat="1" ht="12" customHeight="1"/>
    <row r="332" s="320" customFormat="1" ht="12" customHeight="1"/>
    <row r="333" s="320" customFormat="1" ht="12" customHeight="1"/>
    <row r="334" s="320" customFormat="1" ht="12" customHeight="1"/>
    <row r="335" s="320" customFormat="1" ht="12" customHeight="1"/>
    <row r="336" s="320" customFormat="1" ht="12" customHeight="1"/>
    <row r="337" s="320" customFormat="1" ht="12" customHeight="1"/>
    <row r="338" s="320" customFormat="1" ht="12" customHeight="1"/>
    <row r="339" s="320" customFormat="1" ht="12" customHeight="1"/>
    <row r="340" s="320" customFormat="1" ht="12" customHeight="1"/>
    <row r="341" s="320" customFormat="1" ht="12" customHeight="1"/>
    <row r="342" s="320" customFormat="1" ht="12" customHeight="1"/>
    <row r="343" s="320" customFormat="1" ht="12" customHeight="1"/>
    <row r="344" s="320" customFormat="1" ht="12" customHeight="1"/>
    <row r="345" s="320" customFormat="1" ht="12" customHeight="1"/>
    <row r="346" s="320" customFormat="1" ht="12" customHeight="1"/>
    <row r="347" s="320" customFormat="1" ht="12" customHeight="1"/>
    <row r="348" s="320" customFormat="1" ht="12" customHeight="1"/>
    <row r="349" s="320" customFormat="1" ht="12" customHeight="1"/>
    <row r="350" s="320" customFormat="1" ht="12" customHeight="1"/>
    <row r="351" s="320" customFormat="1" ht="12" customHeight="1"/>
    <row r="352" s="320" customFormat="1" ht="12" customHeight="1"/>
    <row r="353" s="320" customFormat="1" ht="12" customHeight="1"/>
    <row r="354" s="320" customFormat="1" ht="12" customHeight="1"/>
    <row r="355" s="320" customFormat="1" ht="12" customHeight="1"/>
    <row r="356" s="320" customFormat="1" ht="12" customHeight="1"/>
    <row r="357" s="320" customFormat="1" ht="12" customHeight="1"/>
    <row r="358" s="320" customFormat="1" ht="12" customHeight="1"/>
    <row r="359" s="320" customFormat="1" ht="12" customHeight="1"/>
    <row r="360" s="320" customFormat="1" ht="12" customHeight="1"/>
    <row r="361" s="320" customFormat="1" ht="12" customHeight="1"/>
    <row r="362" s="320" customFormat="1" ht="12" customHeight="1"/>
    <row r="363" s="320" customFormat="1" ht="12" customHeight="1"/>
    <row r="364" s="320" customFormat="1" ht="12" customHeight="1"/>
    <row r="365" s="320" customFormat="1" ht="12" customHeight="1"/>
    <row r="366" s="320" customFormat="1" ht="12" customHeight="1"/>
    <row r="367" s="320" customFormat="1" ht="12" customHeight="1"/>
    <row r="368" s="320" customFormat="1" ht="12" customHeight="1"/>
    <row r="369" s="320" customFormat="1" ht="12" customHeight="1"/>
    <row r="370" s="320" customFormat="1" ht="12" customHeight="1"/>
    <row r="371" s="320" customFormat="1" ht="12" customHeight="1"/>
    <row r="372" s="320" customFormat="1" ht="12" customHeight="1"/>
    <row r="373" s="320" customFormat="1" ht="12" customHeight="1"/>
    <row r="374" s="320" customFormat="1" ht="12" customHeight="1"/>
    <row r="375" s="320" customFormat="1" ht="12" customHeight="1"/>
    <row r="376" s="320" customFormat="1" ht="12" customHeight="1"/>
    <row r="377" s="320" customFormat="1" ht="12" customHeight="1"/>
    <row r="378" s="320" customFormat="1" ht="12" customHeight="1"/>
    <row r="379" s="320" customFormat="1" ht="12" customHeight="1"/>
    <row r="380" s="320" customFormat="1" ht="12" customHeight="1"/>
    <row r="381" s="320" customFormat="1" ht="12" customHeight="1"/>
    <row r="382" s="320" customFormat="1" ht="12" customHeight="1"/>
    <row r="383" s="320" customFormat="1" ht="12" customHeight="1"/>
    <row r="384" s="320" customFormat="1" ht="12" customHeight="1"/>
    <row r="385" s="320" customFormat="1" ht="12" customHeight="1"/>
    <row r="386" s="320" customFormat="1" ht="12" customHeight="1"/>
    <row r="387" s="320" customFormat="1" ht="12" customHeight="1"/>
    <row r="388" s="320" customFormat="1" ht="12" customHeight="1"/>
    <row r="389" s="320" customFormat="1" ht="12" customHeight="1"/>
    <row r="390" s="320" customFormat="1" ht="12" customHeight="1"/>
    <row r="391" s="320" customFormat="1" ht="12" customHeight="1"/>
    <row r="392" s="320" customFormat="1" ht="12" customHeight="1"/>
    <row r="393" s="320" customFormat="1" ht="12" customHeight="1"/>
    <row r="394" s="320" customFormat="1" ht="12" customHeight="1"/>
    <row r="395" s="320" customFormat="1" ht="12" customHeight="1"/>
    <row r="396" s="320" customFormat="1" ht="12" customHeight="1"/>
    <row r="397" s="320" customFormat="1" ht="12" customHeight="1"/>
    <row r="398" s="320" customFormat="1" ht="12" customHeight="1"/>
    <row r="399" s="320" customFormat="1" ht="12" customHeight="1"/>
    <row r="400" s="320" customFormat="1" ht="12" customHeight="1"/>
    <row r="401" s="320" customFormat="1" ht="12" customHeight="1"/>
    <row r="402" s="320" customFormat="1" ht="12" customHeight="1"/>
    <row r="403" s="320" customFormat="1" ht="12" customHeight="1"/>
    <row r="404" s="320" customFormat="1" ht="12" customHeight="1"/>
    <row r="405" s="320" customFormat="1" ht="12" customHeight="1"/>
    <row r="406" s="320" customFormat="1" ht="12" customHeight="1"/>
    <row r="407" s="320" customFormat="1" ht="12" customHeight="1"/>
    <row r="408" s="320" customFormat="1" ht="12" customHeight="1"/>
    <row r="409" s="320" customFormat="1" ht="12" customHeight="1"/>
    <row r="410" s="320" customFormat="1" ht="12" customHeight="1"/>
    <row r="411" s="320" customFormat="1" ht="12" customHeight="1"/>
    <row r="412" s="320" customFormat="1" ht="12" customHeight="1"/>
    <row r="413" s="320" customFormat="1" ht="12" customHeight="1"/>
    <row r="414" s="320" customFormat="1" ht="12" customHeight="1"/>
    <row r="415" s="320" customFormat="1" ht="12" customHeight="1"/>
    <row r="416" s="320" customFormat="1" ht="12" customHeight="1"/>
    <row r="417" s="320" customFormat="1" ht="12" customHeight="1"/>
    <row r="418" s="320" customFormat="1" ht="12" customHeight="1"/>
    <row r="419" s="320" customFormat="1" ht="12" customHeight="1"/>
    <row r="420" s="320" customFormat="1" ht="12" customHeight="1"/>
    <row r="421" s="320" customFormat="1" ht="12" customHeight="1"/>
    <row r="422" s="320" customFormat="1" ht="12" customHeight="1"/>
    <row r="423" s="320" customFormat="1" ht="12" customHeight="1"/>
    <row r="424" s="320" customFormat="1" ht="12" customHeight="1"/>
    <row r="425" s="320" customFormat="1" ht="12" customHeight="1"/>
    <row r="426" s="320" customFormat="1" ht="12" customHeight="1"/>
    <row r="427" s="320" customFormat="1" ht="12" customHeight="1"/>
    <row r="428" s="320" customFormat="1" ht="12" customHeight="1"/>
    <row r="429" s="320" customFormat="1" ht="12" customHeight="1"/>
    <row r="430" s="320" customFormat="1" ht="12" customHeight="1"/>
    <row r="431" s="320" customFormat="1" ht="12" customHeight="1"/>
    <row r="432" s="320" customFormat="1" ht="12" customHeight="1"/>
    <row r="433" s="320" customFormat="1" ht="12" customHeight="1"/>
    <row r="434" s="320" customFormat="1" ht="12" customHeight="1"/>
    <row r="435" s="320" customFormat="1" ht="12" customHeight="1"/>
    <row r="436" s="320" customFormat="1" ht="12" customHeight="1"/>
    <row r="437" s="320" customFormat="1" ht="12" customHeight="1"/>
    <row r="438" s="320" customFormat="1" ht="12" customHeight="1"/>
    <row r="439" s="320" customFormat="1" ht="12" customHeight="1"/>
    <row r="440" s="320" customFormat="1" ht="12" customHeight="1"/>
    <row r="441" s="320" customFormat="1" ht="12" customHeight="1"/>
    <row r="442" s="320" customFormat="1" ht="12" customHeight="1"/>
    <row r="443" s="320" customFormat="1" ht="12" customHeight="1"/>
    <row r="444" s="320" customFormat="1" ht="12" customHeight="1"/>
    <row r="445" s="320" customFormat="1" ht="12" customHeight="1"/>
    <row r="446" s="320" customFormat="1" ht="12" customHeight="1"/>
    <row r="447" s="320" customFormat="1" ht="12" customHeight="1"/>
    <row r="448" s="320" customFormat="1" ht="12" customHeight="1"/>
    <row r="449" s="320" customFormat="1" ht="12" customHeight="1"/>
    <row r="450" s="320" customFormat="1" ht="12" customHeight="1"/>
    <row r="451" s="320" customFormat="1" ht="12" customHeight="1"/>
    <row r="452" s="320" customFormat="1" ht="12" customHeight="1"/>
    <row r="453" s="320" customFormat="1" ht="12" customHeight="1"/>
    <row r="454" s="320" customFormat="1" ht="12" customHeight="1"/>
    <row r="455" s="320" customFormat="1" ht="12" customHeight="1"/>
    <row r="456" s="320" customFormat="1" ht="12" customHeight="1"/>
    <row r="457" s="320" customFormat="1" ht="12" customHeight="1"/>
    <row r="458" s="320" customFormat="1" ht="12" customHeight="1"/>
    <row r="459" s="320" customFormat="1" ht="12" customHeight="1"/>
    <row r="460" s="320" customFormat="1" ht="12" customHeight="1"/>
    <row r="461" s="320" customFormat="1" ht="12" customHeight="1"/>
    <row r="462" s="320" customFormat="1" ht="12" customHeight="1"/>
    <row r="463" s="320" customFormat="1" ht="12" customHeight="1"/>
    <row r="464" s="320" customFormat="1" ht="12" customHeight="1"/>
    <row r="465" s="320" customFormat="1" ht="12" customHeight="1"/>
    <row r="466" s="320" customFormat="1" ht="12" customHeight="1"/>
    <row r="467" s="320" customFormat="1" ht="12" customHeight="1"/>
    <row r="468" s="320" customFormat="1" ht="12" customHeight="1"/>
    <row r="469" s="320" customFormat="1" ht="12" customHeight="1"/>
    <row r="470" s="320" customFormat="1" ht="12" customHeight="1"/>
    <row r="471" s="320" customFormat="1" ht="12" customHeight="1"/>
    <row r="472" s="320" customFormat="1" ht="12" customHeight="1"/>
    <row r="473" s="320" customFormat="1" ht="12" customHeight="1"/>
    <row r="474" s="320" customFormat="1" ht="12" customHeight="1"/>
    <row r="475" s="320" customFormat="1" ht="12" customHeight="1"/>
    <row r="476" s="320" customFormat="1" ht="12" customHeight="1"/>
    <row r="477" s="320" customFormat="1" ht="12" customHeight="1"/>
    <row r="478" s="320" customFormat="1" ht="12" customHeight="1"/>
    <row r="479" s="320" customFormat="1" ht="12" customHeight="1"/>
    <row r="480" s="320" customFormat="1" ht="12" customHeight="1"/>
    <row r="481" s="320" customFormat="1" ht="12" customHeight="1"/>
    <row r="482" s="320" customFormat="1" ht="12" customHeight="1"/>
    <row r="483" s="320" customFormat="1" ht="12" customHeight="1"/>
    <row r="484" s="320" customFormat="1" ht="12" customHeight="1"/>
    <row r="485" s="320" customFormat="1" ht="12" customHeight="1"/>
    <row r="486" s="320" customFormat="1" ht="12" customHeight="1"/>
    <row r="487" s="320" customFormat="1" ht="12" customHeight="1"/>
    <row r="488" s="320" customFormat="1" ht="12" customHeight="1"/>
    <row r="489" s="320" customFormat="1" ht="12" customHeight="1"/>
    <row r="490" s="320" customFormat="1" ht="12" customHeight="1"/>
    <row r="491" s="320" customFormat="1" ht="12" customHeight="1"/>
    <row r="492" s="320" customFormat="1" ht="12" customHeight="1"/>
    <row r="493" s="320" customFormat="1" ht="12" customHeight="1"/>
    <row r="494" s="320" customFormat="1" ht="12" customHeight="1"/>
    <row r="495" s="320" customFormat="1" ht="12" customHeight="1"/>
    <row r="496" s="320" customFormat="1" ht="12" customHeight="1"/>
    <row r="497" s="320" customFormat="1" ht="12" customHeight="1"/>
    <row r="498" s="320" customFormat="1" ht="12" customHeight="1"/>
    <row r="499" s="320" customFormat="1" ht="12" customHeight="1"/>
    <row r="500" s="320" customFormat="1" ht="12" customHeight="1"/>
    <row r="501" s="320" customFormat="1" ht="12" customHeight="1"/>
    <row r="502" s="320" customFormat="1" ht="12" customHeight="1"/>
    <row r="503" s="320" customFormat="1" ht="12" customHeight="1"/>
    <row r="504" s="320" customFormat="1" ht="12" customHeight="1"/>
    <row r="505" s="320" customFormat="1" ht="12" customHeight="1"/>
    <row r="506" s="320" customFormat="1" ht="12" customHeight="1"/>
    <row r="507" s="320" customFormat="1" ht="12" customHeight="1"/>
    <row r="508" s="320" customFormat="1" ht="12" customHeight="1"/>
    <row r="509" s="320" customFormat="1" ht="12" customHeight="1"/>
    <row r="510" s="320" customFormat="1" ht="12" customHeight="1"/>
    <row r="511" s="320" customFormat="1" ht="12" customHeight="1"/>
    <row r="512" s="320" customFormat="1" ht="12" customHeight="1"/>
    <row r="513" s="320" customFormat="1" ht="12" customHeight="1"/>
    <row r="514" s="320" customFormat="1" ht="12" customHeight="1"/>
    <row r="515" s="320" customFormat="1" ht="12" customHeight="1"/>
    <row r="516" s="320" customFormat="1" ht="12" customHeight="1"/>
    <row r="517" s="320" customFormat="1" ht="12" customHeight="1"/>
    <row r="518" s="320" customFormat="1" ht="12" customHeight="1"/>
    <row r="519" s="320" customFormat="1" ht="12" customHeight="1"/>
    <row r="520" s="320" customFormat="1" ht="12" customHeight="1"/>
    <row r="521" s="320" customFormat="1" ht="12" customHeight="1"/>
    <row r="522" s="320" customFormat="1" ht="12" customHeight="1"/>
    <row r="523" s="320" customFormat="1" ht="12" customHeight="1"/>
    <row r="524" s="320" customFormat="1" ht="12" customHeight="1"/>
    <row r="525" s="320" customFormat="1" ht="12" customHeight="1"/>
    <row r="526" s="320" customFormat="1" ht="12" customHeight="1"/>
    <row r="527" s="320" customFormat="1" ht="12" customHeight="1"/>
    <row r="528" s="320" customFormat="1" ht="12" customHeight="1"/>
    <row r="529" s="320" customFormat="1" ht="12" customHeight="1"/>
    <row r="530" s="320" customFormat="1" ht="12" customHeight="1"/>
    <row r="531" s="320" customFormat="1" ht="12" customHeight="1"/>
    <row r="532" s="320" customFormat="1" ht="12" customHeight="1"/>
    <row r="533" s="320" customFormat="1" ht="12" customHeight="1"/>
    <row r="534" s="320" customFormat="1" ht="12" customHeight="1"/>
    <row r="535" s="320" customFormat="1" ht="12" customHeight="1"/>
    <row r="536" s="320" customFormat="1" ht="12" customHeight="1"/>
    <row r="537" s="320" customFormat="1" ht="12" customHeight="1"/>
    <row r="538" s="320" customFormat="1" ht="12" customHeight="1"/>
    <row r="539" s="320" customFormat="1" ht="12" customHeight="1"/>
    <row r="540" s="320" customFormat="1" ht="12" customHeight="1"/>
    <row r="541" s="320" customFormat="1" ht="12" customHeight="1"/>
    <row r="542" s="320" customFormat="1" ht="12" customHeight="1"/>
    <row r="543" s="320" customFormat="1" ht="12" customHeight="1"/>
    <row r="544" s="320" customFormat="1" ht="12" customHeight="1"/>
    <row r="545" s="320" customFormat="1" ht="12" customHeight="1"/>
    <row r="546" s="320" customFormat="1" ht="12" customHeight="1"/>
    <row r="547" s="320" customFormat="1" ht="12" customHeight="1"/>
    <row r="548" s="320" customFormat="1" ht="12" customHeight="1"/>
    <row r="549" s="320" customFormat="1" ht="12" customHeight="1"/>
    <row r="550" s="320" customFormat="1" ht="12" customHeight="1"/>
    <row r="551" s="320" customFormat="1" ht="12" customHeight="1"/>
    <row r="552" s="320" customFormat="1" ht="12" customHeight="1"/>
    <row r="553" s="320" customFormat="1" ht="12" customHeight="1"/>
    <row r="554" s="320" customFormat="1" ht="12" customHeight="1"/>
    <row r="555" s="320" customFormat="1" ht="12" customHeight="1"/>
    <row r="556" s="320" customFormat="1" ht="12" customHeight="1"/>
    <row r="557" s="320" customFormat="1" ht="12" customHeight="1"/>
    <row r="558" s="320" customFormat="1" ht="12" customHeight="1"/>
    <row r="559" s="320" customFormat="1" ht="12" customHeight="1"/>
    <row r="560" s="320" customFormat="1" ht="12" customHeight="1"/>
    <row r="561" s="320" customFormat="1" ht="12" customHeight="1"/>
    <row r="562" s="320" customFormat="1" ht="12" customHeight="1"/>
    <row r="563" s="320" customFormat="1" ht="12" customHeight="1"/>
    <row r="564" s="320" customFormat="1" ht="12" customHeight="1"/>
    <row r="565" s="320" customFormat="1" ht="12" customHeight="1"/>
    <row r="566" s="320" customFormat="1" ht="12" customHeight="1"/>
    <row r="567" s="320" customFormat="1" ht="12" customHeight="1"/>
    <row r="568" s="320" customFormat="1" ht="12" customHeight="1"/>
    <row r="569" s="320" customFormat="1" ht="12" customHeight="1"/>
    <row r="570" s="320" customFormat="1" ht="12" customHeight="1"/>
    <row r="571" s="320" customFormat="1" ht="12" customHeight="1"/>
    <row r="572" s="320" customFormat="1" ht="12" customHeight="1"/>
    <row r="573" s="320" customFormat="1" ht="12" customHeight="1"/>
    <row r="574" s="320" customFormat="1" ht="12" customHeight="1"/>
    <row r="575" s="320" customFormat="1" ht="12" customHeight="1"/>
    <row r="576" s="320" customFormat="1" ht="12" customHeight="1"/>
    <row r="577" s="320" customFormat="1" ht="12" customHeight="1"/>
    <row r="578" s="320" customFormat="1" ht="12" customHeight="1"/>
    <row r="579" s="320" customFormat="1" ht="12" customHeight="1"/>
    <row r="580" s="320" customFormat="1" ht="12" customHeight="1"/>
    <row r="581" s="320" customFormat="1" ht="12" customHeight="1"/>
    <row r="582" s="320" customFormat="1" ht="12" customHeight="1"/>
    <row r="583" s="320" customFormat="1" ht="12" customHeight="1"/>
    <row r="584" s="320" customFormat="1" ht="12" customHeight="1"/>
    <row r="585" s="320" customFormat="1" ht="12" customHeight="1"/>
    <row r="586" s="320" customFormat="1" ht="12" customHeight="1"/>
    <row r="587" s="320" customFormat="1" ht="12" customHeight="1"/>
    <row r="588" s="320" customFormat="1" ht="12" customHeight="1"/>
    <row r="589" s="320" customFormat="1" ht="12" customHeight="1"/>
    <row r="590" s="320" customFormat="1" ht="12" customHeight="1"/>
    <row r="591" s="320" customFormat="1" ht="12" customHeight="1"/>
    <row r="592" s="320" customFormat="1" ht="12" customHeight="1"/>
    <row r="593" s="320" customFormat="1" ht="12" customHeight="1"/>
    <row r="594" s="320" customFormat="1" ht="12" customHeight="1"/>
    <row r="595" s="320" customFormat="1" ht="12" customHeight="1"/>
    <row r="596" s="320" customFormat="1" ht="12" customHeight="1"/>
    <row r="597" s="320" customFormat="1" ht="12" customHeight="1"/>
    <row r="598" s="320" customFormat="1" ht="12" customHeight="1"/>
    <row r="599" s="320" customFormat="1" ht="12" customHeight="1"/>
    <row r="600" s="320" customFormat="1" ht="12" customHeight="1"/>
    <row r="601" s="320" customFormat="1" ht="12" customHeight="1"/>
    <row r="602" s="320" customFormat="1" ht="12" customHeight="1"/>
    <row r="603" s="320" customFormat="1" ht="12" customHeight="1"/>
    <row r="604" s="320" customFormat="1" ht="12" customHeight="1"/>
    <row r="605" s="320" customFormat="1" ht="12" customHeight="1"/>
    <row r="606" s="320" customFormat="1" ht="12" customHeight="1"/>
    <row r="607" s="320" customFormat="1" ht="12" customHeight="1"/>
    <row r="608" s="320" customFormat="1" ht="12" customHeight="1"/>
    <row r="609" s="320" customFormat="1" ht="12" customHeight="1"/>
    <row r="610" s="320" customFormat="1" ht="12" customHeight="1"/>
    <row r="611" s="320" customFormat="1" ht="12" customHeight="1"/>
    <row r="612" s="320" customFormat="1" ht="12" customHeight="1"/>
    <row r="613" s="320" customFormat="1" ht="12" customHeight="1"/>
    <row r="614" s="320" customFormat="1" ht="12" customHeight="1"/>
    <row r="615" s="320" customFormat="1" ht="12" customHeight="1"/>
    <row r="616" s="320" customFormat="1" ht="12" customHeight="1"/>
    <row r="617" s="320" customFormat="1" ht="12" customHeight="1"/>
    <row r="618" s="320" customFormat="1" ht="12" customHeight="1"/>
    <row r="619" s="320" customFormat="1" ht="12" customHeight="1"/>
    <row r="620" s="320" customFormat="1" ht="12" customHeight="1"/>
    <row r="621" s="320" customFormat="1" ht="12" customHeight="1"/>
    <row r="622" s="320" customFormat="1" ht="12" customHeight="1"/>
    <row r="623" s="320" customFormat="1" ht="12" customHeight="1"/>
    <row r="624" s="320" customFormat="1" ht="12" customHeight="1"/>
    <row r="625" s="320" customFormat="1" ht="12" customHeight="1"/>
    <row r="626" s="320" customFormat="1" ht="12" customHeight="1"/>
    <row r="627" s="320" customFormat="1" ht="12" customHeight="1"/>
    <row r="628" s="320" customFormat="1" ht="12" customHeight="1"/>
    <row r="629" s="320" customFormat="1" ht="12" customHeight="1"/>
    <row r="630" s="320" customFormat="1" ht="12" customHeight="1"/>
    <row r="631" s="320" customFormat="1" ht="12" customHeight="1"/>
    <row r="632" s="320" customFormat="1" ht="12" customHeight="1"/>
    <row r="633" s="320" customFormat="1" ht="12" customHeight="1"/>
    <row r="634" s="320" customFormat="1" ht="12" customHeight="1"/>
    <row r="635" s="320" customFormat="1" ht="12" customHeight="1"/>
    <row r="636" s="320" customFormat="1" ht="12" customHeight="1"/>
    <row r="637" s="320" customFormat="1" ht="12" customHeight="1"/>
    <row r="638" s="320" customFormat="1" ht="12" customHeight="1"/>
    <row r="639" s="320" customFormat="1" ht="12" customHeight="1"/>
    <row r="640" s="320" customFormat="1" ht="12" customHeight="1"/>
    <row r="641" s="320" customFormat="1" ht="12" customHeight="1"/>
    <row r="642" s="320" customFormat="1" ht="12" customHeight="1"/>
  </sheetData>
  <mergeCells count="77">
    <mergeCell ref="C3:E3"/>
    <mergeCell ref="A3:B3"/>
    <mergeCell ref="P5:S6"/>
    <mergeCell ref="Z8:AI8"/>
    <mergeCell ref="AJ8:AS8"/>
    <mergeCell ref="AT8:BE8"/>
    <mergeCell ref="BR8:CC8"/>
    <mergeCell ref="AH10:AI10"/>
    <mergeCell ref="AJ10:AK10"/>
    <mergeCell ref="AL10:AM10"/>
    <mergeCell ref="AN10:AO10"/>
    <mergeCell ref="BB10:BE10"/>
    <mergeCell ref="BF10:BI10"/>
    <mergeCell ref="AZ10:BA10"/>
    <mergeCell ref="Z10:AA10"/>
    <mergeCell ref="AB10:AC10"/>
    <mergeCell ref="AD10:AE10"/>
    <mergeCell ref="AF10:AG10"/>
    <mergeCell ref="AX10:AY10"/>
    <mergeCell ref="AT10:AU10"/>
    <mergeCell ref="AV10:AW10"/>
    <mergeCell ref="AP10:AQ10"/>
    <mergeCell ref="AR10:AS10"/>
    <mergeCell ref="BH11:BI11"/>
    <mergeCell ref="BZ11:CA11"/>
    <mergeCell ref="CB11:CC11"/>
    <mergeCell ref="BJ10:BM10"/>
    <mergeCell ref="BN10:BQ10"/>
    <mergeCell ref="BR10:BS10"/>
    <mergeCell ref="BT10:BU10"/>
    <mergeCell ref="BL11:BM11"/>
    <mergeCell ref="BN11:BO11"/>
    <mergeCell ref="AL206:AM206"/>
    <mergeCell ref="Z204:AI204"/>
    <mergeCell ref="AJ204:AS204"/>
    <mergeCell ref="BR204:CC204"/>
    <mergeCell ref="BV10:BW10"/>
    <mergeCell ref="BX10:BY10"/>
    <mergeCell ref="BZ10:CC10"/>
    <mergeCell ref="BB11:BC11"/>
    <mergeCell ref="BD11:BE11"/>
    <mergeCell ref="BF11:BG11"/>
    <mergeCell ref="AT204:BE204"/>
    <mergeCell ref="BJ11:BK11"/>
    <mergeCell ref="BP11:BQ11"/>
    <mergeCell ref="Z206:AA206"/>
    <mergeCell ref="AB206:AC206"/>
    <mergeCell ref="AD206:AE206"/>
    <mergeCell ref="AF206:AG206"/>
    <mergeCell ref="AH206:AI206"/>
    <mergeCell ref="BB206:BE206"/>
    <mergeCell ref="AJ206:AK206"/>
    <mergeCell ref="BH207:BI207"/>
    <mergeCell ref="BF206:BI206"/>
    <mergeCell ref="AN206:AO206"/>
    <mergeCell ref="AP206:AQ206"/>
    <mergeCell ref="AR206:AS206"/>
    <mergeCell ref="AT206:AU206"/>
    <mergeCell ref="AV206:AW206"/>
    <mergeCell ref="AX206:AY206"/>
    <mergeCell ref="AZ206:BA206"/>
    <mergeCell ref="BB207:BC207"/>
    <mergeCell ref="BD207:BE207"/>
    <mergeCell ref="BF207:BG207"/>
    <mergeCell ref="BJ207:BK207"/>
    <mergeCell ref="BR206:BS206"/>
    <mergeCell ref="BL207:BM207"/>
    <mergeCell ref="BN207:BO207"/>
    <mergeCell ref="BJ206:BM206"/>
    <mergeCell ref="BN206:BQ206"/>
    <mergeCell ref="BP207:BQ207"/>
    <mergeCell ref="BT206:BU206"/>
    <mergeCell ref="BZ207:CA207"/>
    <mergeCell ref="CB207:CC207"/>
    <mergeCell ref="BV206:BW206"/>
    <mergeCell ref="BX206:BY206"/>
    <mergeCell ref="BZ206:CC206"/>
  </mergeCells>
  <phoneticPr fontId="3"/>
  <pageMargins left="0.39370078740157483" right="0.39370078740157483" top="1.1811023622047245" bottom="0.39370078740157483" header="0.31496062992125984" footer="0.31496062992125984"/>
  <pageSetup paperSize="9" scale="65"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B6F3-6AFF-4E05-A0EC-89D51D5AEA0D}">
  <sheetPr>
    <tabColor theme="9" tint="0.39997558519241921"/>
    <pageSetUpPr fitToPage="1"/>
  </sheetPr>
  <dimension ref="A1:AE56"/>
  <sheetViews>
    <sheetView view="pageBreakPreview" zoomScale="85" zoomScaleNormal="100" zoomScaleSheetLayoutView="85" workbookViewId="0">
      <selection activeCell="F37" sqref="F37"/>
    </sheetView>
  </sheetViews>
  <sheetFormatPr defaultColWidth="4.44140625" defaultRowHeight="12.6" customHeight="1"/>
  <cols>
    <col min="1" max="1" width="4.44140625" style="192"/>
    <col min="2" max="2" width="3.5546875" style="64" bestFit="1" customWidth="1"/>
    <col min="3" max="3" width="2.44140625" style="184" customWidth="1"/>
    <col min="4" max="4" width="14.44140625" style="190" customWidth="1"/>
    <col min="5" max="5" width="4.109375" style="64" customWidth="1"/>
    <col min="6" max="6" width="12.109375" style="197" bestFit="1" customWidth="1"/>
    <col min="7" max="7" width="3.77734375" style="64" bestFit="1" customWidth="1"/>
    <col min="8" max="8" width="4.109375" style="182" customWidth="1"/>
    <col min="9" max="9" width="13.88671875" style="197" bestFit="1" customWidth="1"/>
    <col min="10" max="10" width="3.77734375" style="182" bestFit="1" customWidth="1"/>
    <col min="11" max="11" width="7.77734375" style="64" bestFit="1" customWidth="1"/>
    <col min="12" max="12" width="4.44140625" style="64"/>
    <col min="13" max="13" width="2.44140625" style="184" customWidth="1"/>
    <col min="14" max="14" width="14.44140625" style="190" customWidth="1"/>
    <col min="15" max="15" width="4.109375" style="64" customWidth="1"/>
    <col min="16" max="16" width="11.6640625" style="197" bestFit="1" customWidth="1"/>
    <col min="17" max="17" width="3.77734375" style="64" bestFit="1" customWidth="1"/>
    <col min="18" max="18" width="4.109375" style="182" customWidth="1"/>
    <col min="19" max="19" width="11.6640625" style="197" bestFit="1" customWidth="1"/>
    <col min="20" max="20" width="3.77734375" style="182" bestFit="1" customWidth="1"/>
    <col min="21" max="21" width="7.77734375" style="64" bestFit="1" customWidth="1"/>
    <col min="22" max="16384" width="4.44140625" style="64"/>
  </cols>
  <sheetData>
    <row r="1" spans="1:21" ht="12.6" customHeight="1">
      <c r="B1" s="64" t="s">
        <v>243</v>
      </c>
      <c r="E1" s="169"/>
      <c r="F1" s="193"/>
      <c r="G1" s="169"/>
      <c r="H1" s="183" t="s">
        <v>287</v>
      </c>
      <c r="I1" s="193"/>
      <c r="J1" s="170"/>
      <c r="K1" s="169"/>
      <c r="L1" s="168"/>
      <c r="M1" s="183"/>
    </row>
    <row r="2" spans="1:21" ht="12.6" customHeight="1">
      <c r="E2" s="169"/>
      <c r="F2" s="193"/>
      <c r="G2" s="169"/>
      <c r="H2" s="183"/>
      <c r="I2" s="193"/>
      <c r="J2" s="170"/>
      <c r="K2" s="169"/>
      <c r="L2" s="168"/>
      <c r="M2" s="183"/>
    </row>
    <row r="3" spans="1:21" ht="12.6" customHeight="1">
      <c r="B3" s="169"/>
      <c r="C3" s="183"/>
      <c r="D3" s="189"/>
      <c r="E3" s="169"/>
      <c r="F3" s="193"/>
      <c r="G3" s="169"/>
      <c r="H3" s="170"/>
      <c r="I3" s="193"/>
      <c r="J3" s="170"/>
      <c r="K3" s="169"/>
      <c r="L3" s="169"/>
      <c r="N3" s="193" t="s">
        <v>180</v>
      </c>
      <c r="P3" s="171"/>
      <c r="Q3" s="169"/>
      <c r="S3" s="194" t="s">
        <v>211</v>
      </c>
      <c r="T3" s="64"/>
      <c r="U3" s="171"/>
    </row>
    <row r="4" spans="1:21" s="310" customFormat="1" ht="12.6" customHeight="1">
      <c r="A4" s="303"/>
      <c r="B4" s="304"/>
      <c r="C4" s="305"/>
      <c r="D4" s="306"/>
      <c r="E4" s="304"/>
      <c r="F4" s="307"/>
      <c r="G4" s="304"/>
      <c r="H4" s="308"/>
      <c r="I4" s="307"/>
      <c r="J4" s="308"/>
      <c r="K4" s="304"/>
      <c r="L4" s="304"/>
      <c r="M4" s="309"/>
      <c r="N4" s="307"/>
      <c r="P4" s="311"/>
      <c r="Q4" s="304"/>
      <c r="R4" s="312"/>
      <c r="S4" s="313"/>
      <c r="U4" s="311"/>
    </row>
    <row r="5" spans="1:21" ht="12.6" customHeight="1">
      <c r="B5" s="169"/>
      <c r="C5" s="185" t="s">
        <v>228</v>
      </c>
      <c r="D5" s="191"/>
      <c r="E5" s="172"/>
      <c r="F5" s="193"/>
      <c r="G5" s="169"/>
      <c r="H5" s="173"/>
      <c r="I5" s="193"/>
      <c r="J5" s="170"/>
      <c r="K5" s="169"/>
      <c r="L5" s="169"/>
      <c r="M5" s="185" t="s">
        <v>115</v>
      </c>
      <c r="N5" s="191"/>
      <c r="O5" s="172"/>
      <c r="P5" s="193"/>
      <c r="Q5" s="169"/>
      <c r="R5" s="173"/>
      <c r="S5" s="193"/>
      <c r="T5" s="170"/>
      <c r="U5" s="169"/>
    </row>
    <row r="6" spans="1:21" ht="12.6" customHeight="1">
      <c r="B6" s="169"/>
      <c r="C6" s="183" t="s">
        <v>231</v>
      </c>
      <c r="D6" s="189"/>
      <c r="E6" s="169"/>
      <c r="F6" s="193"/>
      <c r="G6" s="169"/>
      <c r="H6" s="170"/>
      <c r="I6" s="193"/>
      <c r="J6" s="170"/>
      <c r="K6" s="169"/>
      <c r="L6" s="169"/>
      <c r="M6" s="183" t="s">
        <v>231</v>
      </c>
      <c r="N6" s="189"/>
      <c r="O6" s="169"/>
      <c r="P6" s="193"/>
      <c r="Q6" s="169"/>
      <c r="R6" s="170"/>
      <c r="S6" s="193"/>
      <c r="T6" s="170"/>
      <c r="U6" s="169"/>
    </row>
    <row r="7" spans="1:21" ht="12.6" customHeight="1">
      <c r="B7" s="169"/>
      <c r="C7" s="186" t="s">
        <v>110</v>
      </c>
      <c r="D7" s="314"/>
      <c r="E7" s="174"/>
      <c r="F7" s="195" t="s">
        <v>111</v>
      </c>
      <c r="G7" s="175"/>
      <c r="H7" s="174"/>
      <c r="I7" s="195" t="s">
        <v>112</v>
      </c>
      <c r="J7" s="175"/>
      <c r="K7" s="315" t="s">
        <v>210</v>
      </c>
      <c r="L7" s="169"/>
      <c r="M7" s="186" t="s">
        <v>110</v>
      </c>
      <c r="N7" s="314"/>
      <c r="O7" s="174"/>
      <c r="P7" s="195" t="s">
        <v>111</v>
      </c>
      <c r="Q7" s="175"/>
      <c r="R7" s="174"/>
      <c r="S7" s="195" t="s">
        <v>112</v>
      </c>
      <c r="T7" s="175"/>
      <c r="U7" s="315" t="s">
        <v>210</v>
      </c>
    </row>
    <row r="8" spans="1:21" ht="12.6" customHeight="1">
      <c r="B8" s="169"/>
      <c r="C8" s="188"/>
      <c r="D8" s="214"/>
      <c r="E8" s="179"/>
      <c r="F8" s="316"/>
      <c r="G8" s="546" t="s">
        <v>320</v>
      </c>
      <c r="H8" s="179"/>
      <c r="I8" s="316"/>
      <c r="J8" s="546" t="s">
        <v>320</v>
      </c>
      <c r="K8" s="181"/>
      <c r="L8" s="169"/>
      <c r="M8" s="188"/>
      <c r="N8" s="214"/>
      <c r="O8" s="179"/>
      <c r="P8" s="316"/>
      <c r="Q8" s="546" t="s">
        <v>320</v>
      </c>
      <c r="R8" s="179"/>
      <c r="S8" s="316"/>
      <c r="T8" s="546" t="s">
        <v>320</v>
      </c>
      <c r="U8" s="181"/>
    </row>
    <row r="9" spans="1:21" ht="12.6" customHeight="1">
      <c r="A9" s="192">
        <v>1</v>
      </c>
      <c r="B9" s="169"/>
      <c r="C9" s="187"/>
      <c r="D9" s="213" t="s">
        <v>113</v>
      </c>
      <c r="E9" s="176"/>
      <c r="F9" s="193"/>
      <c r="G9" s="177"/>
      <c r="H9" s="176"/>
      <c r="I9" s="193"/>
      <c r="J9" s="177"/>
      <c r="K9" s="178"/>
      <c r="L9" s="169"/>
      <c r="M9" s="187"/>
      <c r="N9" s="213" t="s">
        <v>233</v>
      </c>
      <c r="O9" s="176"/>
      <c r="P9" s="193"/>
      <c r="Q9" s="177"/>
      <c r="R9" s="176"/>
      <c r="S9" s="193"/>
      <c r="T9" s="177"/>
      <c r="U9" s="178"/>
    </row>
    <row r="10" spans="1:21" ht="12.6" customHeight="1">
      <c r="A10" s="192">
        <v>2</v>
      </c>
      <c r="B10" s="169"/>
      <c r="C10" s="188"/>
      <c r="D10" s="214"/>
      <c r="E10" s="179"/>
      <c r="F10" s="196"/>
      <c r="G10" s="180"/>
      <c r="H10" s="179"/>
      <c r="I10" s="196"/>
      <c r="J10" s="180"/>
      <c r="K10" s="181"/>
      <c r="L10" s="169"/>
      <c r="M10" s="188"/>
      <c r="N10" s="214"/>
      <c r="O10" s="179"/>
      <c r="P10" s="196"/>
      <c r="Q10" s="180"/>
      <c r="R10" s="179"/>
      <c r="S10" s="196"/>
      <c r="T10" s="180"/>
      <c r="U10" s="181"/>
    </row>
    <row r="11" spans="1:21" ht="12.6" customHeight="1">
      <c r="A11" s="192">
        <v>3</v>
      </c>
      <c r="B11" s="169"/>
      <c r="C11" s="186"/>
      <c r="D11" s="212" t="s">
        <v>114</v>
      </c>
      <c r="E11" s="176"/>
      <c r="F11" s="193"/>
      <c r="G11" s="177"/>
      <c r="H11" s="176"/>
      <c r="I11" s="193"/>
      <c r="J11" s="177"/>
      <c r="K11" s="178"/>
      <c r="L11" s="169"/>
      <c r="M11" s="64"/>
      <c r="N11" s="64"/>
      <c r="P11" s="64"/>
      <c r="R11" s="64"/>
      <c r="S11" s="64"/>
      <c r="T11" s="64"/>
    </row>
    <row r="12" spans="1:21" ht="12.6" customHeight="1">
      <c r="A12" s="192">
        <v>4</v>
      </c>
      <c r="B12" s="169"/>
      <c r="C12" s="188"/>
      <c r="D12" s="214"/>
      <c r="E12" s="179"/>
      <c r="F12" s="196"/>
      <c r="G12" s="180"/>
      <c r="H12" s="179"/>
      <c r="I12" s="196"/>
      <c r="J12" s="180"/>
      <c r="K12" s="181"/>
      <c r="L12" s="169"/>
      <c r="M12" s="64"/>
      <c r="N12" s="64"/>
      <c r="P12" s="64"/>
      <c r="R12" s="64"/>
      <c r="S12" s="64"/>
      <c r="T12" s="64"/>
    </row>
    <row r="13" spans="1:21" ht="12.6" customHeight="1">
      <c r="A13" s="192">
        <v>5</v>
      </c>
      <c r="B13" s="169"/>
      <c r="C13" s="186"/>
      <c r="D13" s="212" t="s">
        <v>109</v>
      </c>
      <c r="E13" s="176"/>
      <c r="F13" s="193"/>
      <c r="G13" s="177"/>
      <c r="H13" s="176"/>
      <c r="I13" s="193"/>
      <c r="J13" s="177"/>
      <c r="K13" s="178"/>
      <c r="L13" s="169"/>
      <c r="M13" s="64"/>
      <c r="N13" s="64"/>
      <c r="P13" s="64"/>
      <c r="R13" s="64"/>
      <c r="S13" s="64"/>
      <c r="T13" s="64"/>
    </row>
    <row r="14" spans="1:21" ht="12.6" customHeight="1">
      <c r="A14" s="192">
        <v>6</v>
      </c>
      <c r="B14" s="169"/>
      <c r="C14" s="188"/>
      <c r="D14" s="214"/>
      <c r="E14" s="179"/>
      <c r="F14" s="196"/>
      <c r="G14" s="180"/>
      <c r="H14" s="179"/>
      <c r="I14" s="196"/>
      <c r="J14" s="180"/>
      <c r="K14" s="181"/>
      <c r="L14" s="169"/>
      <c r="M14" s="64"/>
      <c r="N14" s="64"/>
      <c r="P14" s="64"/>
      <c r="R14" s="64"/>
      <c r="S14" s="64"/>
      <c r="T14" s="64"/>
    </row>
    <row r="15" spans="1:21" ht="12.6" customHeight="1">
      <c r="A15" s="192">
        <v>7</v>
      </c>
      <c r="B15" s="169"/>
      <c r="C15" s="186"/>
      <c r="D15" s="212" t="s">
        <v>229</v>
      </c>
      <c r="E15" s="176"/>
      <c r="F15" s="193"/>
      <c r="G15" s="177"/>
      <c r="H15" s="176"/>
      <c r="I15" s="193"/>
      <c r="J15" s="177"/>
      <c r="K15" s="178"/>
      <c r="L15" s="169"/>
      <c r="M15" s="64"/>
      <c r="N15" s="64"/>
      <c r="P15" s="64"/>
      <c r="R15" s="64"/>
      <c r="S15" s="64"/>
      <c r="T15" s="64"/>
    </row>
    <row r="16" spans="1:21" ht="12.6" customHeight="1">
      <c r="A16" s="192">
        <v>8</v>
      </c>
      <c r="B16" s="169"/>
      <c r="C16" s="188"/>
      <c r="D16" s="214"/>
      <c r="E16" s="179"/>
      <c r="F16" s="196"/>
      <c r="G16" s="180"/>
      <c r="H16" s="179"/>
      <c r="I16" s="196"/>
      <c r="J16" s="180"/>
      <c r="K16" s="181"/>
      <c r="L16" s="169"/>
      <c r="M16" s="64"/>
      <c r="N16" s="64"/>
      <c r="P16" s="64"/>
      <c r="R16" s="64"/>
      <c r="S16" s="64"/>
      <c r="T16" s="64"/>
    </row>
    <row r="17" spans="1:21" ht="12.6" customHeight="1">
      <c r="B17" s="169"/>
      <c r="C17" s="183"/>
      <c r="D17" s="189"/>
      <c r="E17" s="169"/>
      <c r="F17" s="193"/>
      <c r="G17" s="169"/>
      <c r="H17" s="170"/>
      <c r="I17" s="193"/>
      <c r="J17" s="170"/>
      <c r="K17" s="169"/>
      <c r="L17" s="169"/>
    </row>
    <row r="18" spans="1:21" ht="12.6" customHeight="1">
      <c r="B18" s="169"/>
      <c r="C18" s="183" t="s">
        <v>230</v>
      </c>
      <c r="D18" s="189"/>
      <c r="E18" s="169"/>
      <c r="F18" s="193"/>
      <c r="G18" s="169"/>
      <c r="H18" s="170"/>
      <c r="I18" s="193"/>
      <c r="J18" s="170"/>
      <c r="K18" s="169"/>
      <c r="L18" s="169"/>
      <c r="M18" s="183" t="s">
        <v>230</v>
      </c>
      <c r="N18" s="189"/>
      <c r="O18" s="169"/>
      <c r="P18" s="193"/>
      <c r="Q18" s="169"/>
      <c r="R18" s="170"/>
      <c r="S18" s="193"/>
      <c r="T18" s="170"/>
      <c r="U18" s="169"/>
    </row>
    <row r="19" spans="1:21" ht="12.6" customHeight="1">
      <c r="B19" s="169"/>
      <c r="C19" s="186" t="s">
        <v>110</v>
      </c>
      <c r="D19" s="314"/>
      <c r="E19" s="174"/>
      <c r="F19" s="195" t="s">
        <v>111</v>
      </c>
      <c r="G19" s="175"/>
      <c r="H19" s="174"/>
      <c r="I19" s="195" t="s">
        <v>112</v>
      </c>
      <c r="J19" s="175"/>
      <c r="K19" s="315" t="s">
        <v>210</v>
      </c>
      <c r="L19" s="169"/>
      <c r="M19" s="186" t="s">
        <v>110</v>
      </c>
      <c r="N19" s="314"/>
      <c r="O19" s="174"/>
      <c r="P19" s="195" t="s">
        <v>111</v>
      </c>
      <c r="Q19" s="175"/>
      <c r="R19" s="174"/>
      <c r="S19" s="195" t="s">
        <v>112</v>
      </c>
      <c r="T19" s="175"/>
      <c r="U19" s="315" t="s">
        <v>210</v>
      </c>
    </row>
    <row r="20" spans="1:21" ht="12.6" customHeight="1">
      <c r="B20" s="169"/>
      <c r="C20" s="188"/>
      <c r="D20" s="214"/>
      <c r="E20" s="179"/>
      <c r="F20" s="316"/>
      <c r="G20" s="546" t="s">
        <v>320</v>
      </c>
      <c r="H20" s="179"/>
      <c r="I20" s="316"/>
      <c r="J20" s="546" t="s">
        <v>320</v>
      </c>
      <c r="K20" s="181"/>
      <c r="L20" s="169"/>
      <c r="M20" s="188"/>
      <c r="N20" s="214"/>
      <c r="O20" s="179"/>
      <c r="P20" s="316"/>
      <c r="Q20" s="546" t="s">
        <v>320</v>
      </c>
      <c r="R20" s="179"/>
      <c r="S20" s="316"/>
      <c r="T20" s="546" t="s">
        <v>320</v>
      </c>
      <c r="U20" s="181"/>
    </row>
    <row r="21" spans="1:21" ht="12.6" customHeight="1">
      <c r="A21" s="192">
        <v>1</v>
      </c>
      <c r="B21" s="169"/>
      <c r="C21" s="187"/>
      <c r="D21" s="213" t="s">
        <v>113</v>
      </c>
      <c r="E21" s="176"/>
      <c r="F21" s="193"/>
      <c r="G21" s="177"/>
      <c r="H21" s="176"/>
      <c r="I21" s="193"/>
      <c r="J21" s="177"/>
      <c r="K21" s="178"/>
      <c r="L21" s="169"/>
      <c r="M21" s="187"/>
      <c r="N21" s="213" t="s">
        <v>233</v>
      </c>
      <c r="O21" s="176"/>
      <c r="P21" s="193"/>
      <c r="Q21" s="177"/>
      <c r="R21" s="176"/>
      <c r="S21" s="193"/>
      <c r="T21" s="177"/>
      <c r="U21" s="178"/>
    </row>
    <row r="22" spans="1:21" ht="12.6" customHeight="1">
      <c r="A22" s="192">
        <v>2</v>
      </c>
      <c r="B22" s="169"/>
      <c r="C22" s="188"/>
      <c r="D22" s="214"/>
      <c r="E22" s="179"/>
      <c r="F22" s="196"/>
      <c r="G22" s="180"/>
      <c r="H22" s="179"/>
      <c r="I22" s="196"/>
      <c r="J22" s="180"/>
      <c r="K22" s="181"/>
      <c r="L22" s="169"/>
      <c r="M22" s="188"/>
      <c r="N22" s="214"/>
      <c r="O22" s="179"/>
      <c r="P22" s="196"/>
      <c r="Q22" s="180"/>
      <c r="R22" s="179"/>
      <c r="S22" s="196"/>
      <c r="T22" s="180"/>
      <c r="U22" s="181"/>
    </row>
    <row r="23" spans="1:21" ht="12.6" customHeight="1">
      <c r="A23" s="192">
        <v>3</v>
      </c>
      <c r="B23" s="169"/>
      <c r="C23" s="186"/>
      <c r="D23" s="212" t="s">
        <v>114</v>
      </c>
      <c r="E23" s="176"/>
      <c r="F23" s="193"/>
      <c r="G23" s="177"/>
      <c r="H23" s="176"/>
      <c r="I23" s="193"/>
      <c r="J23" s="177"/>
      <c r="K23" s="178"/>
      <c r="L23" s="169"/>
    </row>
    <row r="24" spans="1:21" ht="12.6" customHeight="1">
      <c r="A24" s="192">
        <v>4</v>
      </c>
      <c r="B24" s="169"/>
      <c r="C24" s="188"/>
      <c r="D24" s="214"/>
      <c r="E24" s="179"/>
      <c r="F24" s="196"/>
      <c r="G24" s="180"/>
      <c r="H24" s="179"/>
      <c r="I24" s="196"/>
      <c r="J24" s="180"/>
      <c r="K24" s="181"/>
      <c r="L24" s="169"/>
    </row>
    <row r="25" spans="1:21" ht="12.6" customHeight="1">
      <c r="A25" s="192">
        <v>5</v>
      </c>
      <c r="B25" s="169"/>
      <c r="C25" s="186"/>
      <c r="D25" s="212" t="s">
        <v>109</v>
      </c>
      <c r="E25" s="176"/>
      <c r="F25" s="193"/>
      <c r="G25" s="177"/>
      <c r="H25" s="176"/>
      <c r="I25" s="193"/>
      <c r="J25" s="177"/>
      <c r="K25" s="178"/>
      <c r="L25" s="169"/>
    </row>
    <row r="26" spans="1:21" ht="12.6" customHeight="1">
      <c r="A26" s="192">
        <v>6</v>
      </c>
      <c r="B26" s="169"/>
      <c r="C26" s="188"/>
      <c r="D26" s="214"/>
      <c r="E26" s="179"/>
      <c r="F26" s="196"/>
      <c r="G26" s="180"/>
      <c r="H26" s="179"/>
      <c r="I26" s="196"/>
      <c r="J26" s="180"/>
      <c r="K26" s="181"/>
      <c r="L26" s="169"/>
    </row>
    <row r="27" spans="1:21" ht="12.6" customHeight="1">
      <c r="A27" s="192">
        <v>7</v>
      </c>
      <c r="B27" s="169"/>
      <c r="C27" s="186"/>
      <c r="D27" s="212" t="s">
        <v>229</v>
      </c>
      <c r="E27" s="176"/>
      <c r="F27" s="193"/>
      <c r="G27" s="177"/>
      <c r="H27" s="176"/>
      <c r="I27" s="193"/>
      <c r="J27" s="177"/>
      <c r="K27" s="178"/>
      <c r="L27" s="169"/>
    </row>
    <row r="28" spans="1:21" ht="12.6" customHeight="1">
      <c r="A28" s="192">
        <v>8</v>
      </c>
      <c r="B28" s="169"/>
      <c r="C28" s="188"/>
      <c r="D28" s="214"/>
      <c r="E28" s="179"/>
      <c r="F28" s="196"/>
      <c r="G28" s="180"/>
      <c r="H28" s="179"/>
      <c r="I28" s="196"/>
      <c r="J28" s="180"/>
      <c r="K28" s="181"/>
      <c r="L28" s="169"/>
    </row>
    <row r="29" spans="1:21" ht="12.6" customHeight="1">
      <c r="B29" s="169"/>
      <c r="C29" s="183"/>
      <c r="D29" s="189"/>
      <c r="E29" s="169"/>
      <c r="F29" s="193"/>
      <c r="G29" s="169"/>
      <c r="H29" s="170"/>
      <c r="I29" s="193"/>
      <c r="J29" s="170"/>
      <c r="K29" s="169"/>
      <c r="L29" s="169"/>
    </row>
    <row r="30" spans="1:21" ht="12.6" customHeight="1">
      <c r="B30" s="169"/>
      <c r="C30" s="183" t="s">
        <v>232</v>
      </c>
      <c r="D30" s="189"/>
      <c r="E30" s="169"/>
      <c r="F30" s="193"/>
      <c r="G30" s="169"/>
      <c r="H30" s="170"/>
      <c r="I30" s="193"/>
      <c r="J30" s="170"/>
      <c r="K30" s="169"/>
      <c r="L30" s="169"/>
      <c r="M30" s="183" t="s">
        <v>232</v>
      </c>
      <c r="N30" s="189"/>
      <c r="O30" s="169"/>
      <c r="P30" s="193"/>
      <c r="Q30" s="169"/>
      <c r="R30" s="170"/>
      <c r="S30" s="193"/>
      <c r="T30" s="170"/>
      <c r="U30" s="169"/>
    </row>
    <row r="31" spans="1:21" ht="12.6" customHeight="1">
      <c r="B31" s="169"/>
      <c r="C31" s="186" t="s">
        <v>110</v>
      </c>
      <c r="D31" s="314"/>
      <c r="E31" s="174"/>
      <c r="F31" s="195" t="s">
        <v>111</v>
      </c>
      <c r="G31" s="175"/>
      <c r="H31" s="174"/>
      <c r="I31" s="195" t="s">
        <v>112</v>
      </c>
      <c r="J31" s="175"/>
      <c r="K31" s="315" t="s">
        <v>210</v>
      </c>
      <c r="L31" s="169"/>
      <c r="M31" s="186" t="s">
        <v>110</v>
      </c>
      <c r="N31" s="314"/>
      <c r="O31" s="174"/>
      <c r="P31" s="195" t="s">
        <v>111</v>
      </c>
      <c r="Q31" s="175"/>
      <c r="R31" s="174"/>
      <c r="S31" s="195" t="s">
        <v>112</v>
      </c>
      <c r="T31" s="175"/>
      <c r="U31" s="315" t="s">
        <v>210</v>
      </c>
    </row>
    <row r="32" spans="1:21" ht="12.6" customHeight="1">
      <c r="B32" s="169"/>
      <c r="C32" s="188"/>
      <c r="D32" s="214"/>
      <c r="E32" s="179"/>
      <c r="F32" s="316"/>
      <c r="G32" s="546" t="s">
        <v>320</v>
      </c>
      <c r="H32" s="179"/>
      <c r="I32" s="316"/>
      <c r="J32" s="546" t="s">
        <v>320</v>
      </c>
      <c r="K32" s="181"/>
      <c r="L32" s="169"/>
      <c r="M32" s="188"/>
      <c r="N32" s="214"/>
      <c r="O32" s="179"/>
      <c r="P32" s="316"/>
      <c r="Q32" s="546" t="s">
        <v>320</v>
      </c>
      <c r="R32" s="179"/>
      <c r="S32" s="316"/>
      <c r="T32" s="546" t="s">
        <v>320</v>
      </c>
      <c r="U32" s="181"/>
    </row>
    <row r="33" spans="1:31" ht="12.6" customHeight="1">
      <c r="A33" s="192">
        <v>1</v>
      </c>
      <c r="B33" s="169"/>
      <c r="C33" s="187"/>
      <c r="D33" s="213" t="s">
        <v>113</v>
      </c>
      <c r="E33" s="176"/>
      <c r="F33" s="193"/>
      <c r="G33" s="177"/>
      <c r="H33" s="176"/>
      <c r="I33" s="193"/>
      <c r="J33" s="177"/>
      <c r="K33" s="178"/>
      <c r="L33" s="169"/>
      <c r="M33" s="187"/>
      <c r="N33" s="213" t="s">
        <v>233</v>
      </c>
      <c r="O33" s="176"/>
      <c r="P33" s="193"/>
      <c r="Q33" s="177"/>
      <c r="R33" s="176"/>
      <c r="S33" s="193"/>
      <c r="T33" s="177"/>
      <c r="U33" s="178"/>
    </row>
    <row r="34" spans="1:31" ht="12.6" customHeight="1">
      <c r="A34" s="192">
        <v>2</v>
      </c>
      <c r="B34" s="169"/>
      <c r="C34" s="188"/>
      <c r="D34" s="214"/>
      <c r="E34" s="179"/>
      <c r="F34" s="196"/>
      <c r="G34" s="180"/>
      <c r="H34" s="179"/>
      <c r="I34" s="196"/>
      <c r="J34" s="180"/>
      <c r="K34" s="181"/>
      <c r="L34" s="169"/>
      <c r="M34" s="188"/>
      <c r="N34" s="214"/>
      <c r="O34" s="179"/>
      <c r="P34" s="196"/>
      <c r="Q34" s="180"/>
      <c r="R34" s="179"/>
      <c r="S34" s="196"/>
      <c r="T34" s="180"/>
      <c r="U34" s="181"/>
    </row>
    <row r="35" spans="1:31" ht="12.6" customHeight="1">
      <c r="A35" s="192">
        <v>3</v>
      </c>
      <c r="B35" s="169"/>
      <c r="C35" s="186"/>
      <c r="D35" s="212" t="s">
        <v>114</v>
      </c>
      <c r="E35" s="176"/>
      <c r="F35" s="193"/>
      <c r="G35" s="177"/>
      <c r="H35" s="176"/>
      <c r="I35" s="193"/>
      <c r="J35" s="177"/>
      <c r="K35" s="178"/>
      <c r="L35" s="169"/>
    </row>
    <row r="36" spans="1:31" ht="12.6" customHeight="1">
      <c r="A36" s="192">
        <v>4</v>
      </c>
      <c r="B36" s="169"/>
      <c r="C36" s="188"/>
      <c r="D36" s="214"/>
      <c r="E36" s="179"/>
      <c r="F36" s="196"/>
      <c r="G36" s="180"/>
      <c r="H36" s="179"/>
      <c r="I36" s="196"/>
      <c r="J36" s="180"/>
      <c r="K36" s="181"/>
      <c r="L36" s="169"/>
    </row>
    <row r="37" spans="1:31" ht="12.6" customHeight="1">
      <c r="A37" s="192">
        <v>5</v>
      </c>
      <c r="B37" s="169"/>
      <c r="C37" s="186"/>
      <c r="D37" s="212" t="s">
        <v>109</v>
      </c>
      <c r="E37" s="176"/>
      <c r="F37" s="193"/>
      <c r="G37" s="177"/>
      <c r="H37" s="176"/>
      <c r="I37" s="193"/>
      <c r="J37" s="177"/>
      <c r="K37" s="178"/>
      <c r="L37" s="169"/>
    </row>
    <row r="38" spans="1:31" ht="12.6" customHeight="1">
      <c r="A38" s="192">
        <v>6</v>
      </c>
      <c r="B38" s="169"/>
      <c r="C38" s="188"/>
      <c r="D38" s="214"/>
      <c r="E38" s="179"/>
      <c r="F38" s="196"/>
      <c r="G38" s="180"/>
      <c r="H38" s="179"/>
      <c r="I38" s="196"/>
      <c r="J38" s="180"/>
      <c r="K38" s="181"/>
      <c r="L38" s="169"/>
    </row>
    <row r="39" spans="1:31" ht="12.6" customHeight="1">
      <c r="A39" s="192">
        <v>7</v>
      </c>
      <c r="B39" s="169"/>
      <c r="C39" s="186"/>
      <c r="D39" s="212" t="s">
        <v>229</v>
      </c>
      <c r="E39" s="176"/>
      <c r="F39" s="193"/>
      <c r="G39" s="177"/>
      <c r="H39" s="176"/>
      <c r="I39" s="193"/>
      <c r="J39" s="177"/>
      <c r="K39" s="178"/>
      <c r="L39" s="169"/>
    </row>
    <row r="40" spans="1:31" ht="12.6" customHeight="1">
      <c r="A40" s="192">
        <v>8</v>
      </c>
      <c r="B40" s="169"/>
      <c r="C40" s="188"/>
      <c r="D40" s="214"/>
      <c r="E40" s="179"/>
      <c r="F40" s="196"/>
      <c r="G40" s="180"/>
      <c r="H40" s="179"/>
      <c r="I40" s="196"/>
      <c r="J40" s="180"/>
      <c r="K40" s="181"/>
      <c r="L40" s="169"/>
      <c r="M40" s="183" t="s">
        <v>240</v>
      </c>
      <c r="P40" s="169"/>
      <c r="Q40" s="193"/>
      <c r="R40" s="169"/>
      <c r="S40" s="170"/>
      <c r="T40" s="193"/>
      <c r="U40" s="170"/>
    </row>
    <row r="41" spans="1:31" ht="12.6" customHeight="1">
      <c r="B41" s="183"/>
      <c r="C41" s="190"/>
      <c r="D41" s="64"/>
      <c r="E41" s="197"/>
      <c r="F41" s="64"/>
      <c r="G41" s="182"/>
      <c r="H41" s="197"/>
      <c r="I41" s="182"/>
      <c r="J41" s="64"/>
      <c r="M41" s="183"/>
      <c r="P41" s="169"/>
      <c r="Q41" s="193"/>
      <c r="R41" s="169"/>
      <c r="S41" s="170"/>
      <c r="T41" s="193"/>
      <c r="U41" s="170"/>
      <c r="V41" s="169"/>
      <c r="W41" s="169"/>
      <c r="X41" s="184"/>
      <c r="Y41" s="190"/>
      <c r="AA41" s="197"/>
      <c r="AC41" s="182"/>
      <c r="AD41" s="197"/>
      <c r="AE41" s="182"/>
    </row>
    <row r="42" spans="1:31" ht="12.6" customHeight="1">
      <c r="B42" s="183"/>
      <c r="C42" s="189"/>
      <c r="D42" s="169"/>
      <c r="E42" s="193"/>
      <c r="F42" s="169"/>
      <c r="G42" s="170"/>
      <c r="H42" s="193"/>
      <c r="I42" s="170"/>
      <c r="J42" s="169"/>
      <c r="M42" s="64"/>
      <c r="N42" s="184"/>
      <c r="O42" s="190"/>
      <c r="P42" s="64"/>
      <c r="Q42" s="197"/>
      <c r="R42" s="64"/>
      <c r="S42" s="182"/>
      <c r="T42" s="197"/>
      <c r="U42" s="182"/>
      <c r="X42" s="184"/>
      <c r="Y42" s="190"/>
      <c r="AA42" s="197"/>
      <c r="AC42" s="182"/>
      <c r="AD42" s="197"/>
      <c r="AE42" s="182"/>
    </row>
    <row r="43" spans="1:31" ht="12.6" customHeight="1">
      <c r="B43" s="183"/>
      <c r="C43" s="189"/>
      <c r="D43" s="169"/>
      <c r="E43" s="193"/>
      <c r="F43" s="169"/>
      <c r="G43" s="170"/>
      <c r="H43" s="193"/>
      <c r="I43" s="170"/>
      <c r="J43" s="169"/>
      <c r="M43" s="64"/>
      <c r="N43" s="184"/>
      <c r="O43" s="190"/>
      <c r="P43" s="64"/>
      <c r="Q43" s="197"/>
      <c r="R43" s="64"/>
      <c r="S43" s="182"/>
      <c r="T43" s="197"/>
      <c r="U43" s="182"/>
      <c r="X43" s="184"/>
      <c r="Y43" s="190"/>
      <c r="AA43" s="197"/>
      <c r="AC43" s="182"/>
      <c r="AD43" s="197"/>
      <c r="AE43" s="182"/>
    </row>
    <row r="44" spans="1:31" ht="12.6" customHeight="1">
      <c r="B44" s="183"/>
      <c r="C44" s="189"/>
      <c r="D44" s="169"/>
      <c r="E44" s="193"/>
      <c r="F44" s="169"/>
      <c r="G44" s="170"/>
      <c r="H44" s="193"/>
      <c r="I44" s="170"/>
      <c r="J44" s="169"/>
      <c r="M44" s="64"/>
      <c r="N44" s="184"/>
      <c r="O44" s="190"/>
      <c r="P44" s="64"/>
      <c r="Q44" s="197"/>
      <c r="R44" s="64"/>
      <c r="S44" s="182"/>
      <c r="T44" s="197"/>
      <c r="U44" s="182"/>
      <c r="X44" s="184"/>
      <c r="Y44" s="190"/>
      <c r="AA44" s="197"/>
      <c r="AC44" s="182"/>
      <c r="AD44" s="197"/>
      <c r="AE44" s="182"/>
    </row>
    <row r="45" spans="1:31" ht="12.6" customHeight="1">
      <c r="B45" s="183"/>
      <c r="C45" s="189"/>
      <c r="D45" s="169"/>
      <c r="E45" s="193"/>
      <c r="F45" s="169"/>
      <c r="G45" s="170"/>
      <c r="H45" s="193"/>
      <c r="I45" s="170"/>
      <c r="J45" s="169"/>
      <c r="M45" s="64"/>
      <c r="N45" s="184"/>
      <c r="O45" s="190"/>
      <c r="P45" s="64"/>
      <c r="Q45" s="197"/>
      <c r="R45" s="64"/>
      <c r="S45" s="182"/>
      <c r="T45" s="197"/>
      <c r="U45" s="182"/>
      <c r="X45" s="184"/>
      <c r="Y45" s="190"/>
      <c r="AA45" s="197"/>
      <c r="AC45" s="182"/>
      <c r="AD45" s="197"/>
      <c r="AE45" s="182"/>
    </row>
    <row r="46" spans="1:31" ht="12.6" customHeight="1">
      <c r="B46" s="183"/>
      <c r="C46" s="189"/>
      <c r="D46" s="169"/>
      <c r="E46" s="193"/>
      <c r="F46" s="169"/>
      <c r="G46" s="170"/>
      <c r="H46" s="193"/>
      <c r="I46" s="170"/>
      <c r="J46" s="169"/>
      <c r="M46" s="64"/>
      <c r="N46" s="184"/>
      <c r="O46" s="190"/>
      <c r="P46" s="64"/>
      <c r="Q46" s="197"/>
      <c r="R46" s="64"/>
      <c r="S46" s="182"/>
      <c r="T46" s="197"/>
      <c r="U46" s="182"/>
      <c r="X46" s="184"/>
      <c r="Y46" s="190"/>
      <c r="AA46" s="197"/>
      <c r="AC46" s="182"/>
      <c r="AD46" s="197"/>
      <c r="AE46" s="182"/>
    </row>
    <row r="47" spans="1:31" ht="12.6" customHeight="1">
      <c r="B47" s="183"/>
      <c r="C47" s="189"/>
      <c r="D47" s="169"/>
      <c r="E47" s="193"/>
      <c r="F47" s="169"/>
      <c r="G47" s="170"/>
      <c r="H47" s="193"/>
      <c r="I47" s="170"/>
      <c r="J47" s="169"/>
      <c r="M47" s="64"/>
      <c r="N47" s="184"/>
      <c r="O47" s="190"/>
      <c r="P47" s="64"/>
      <c r="Q47" s="197"/>
      <c r="R47" s="64"/>
      <c r="S47" s="182"/>
      <c r="T47" s="197"/>
      <c r="U47" s="182"/>
      <c r="X47" s="184"/>
      <c r="Y47" s="190"/>
      <c r="AA47" s="197"/>
      <c r="AC47" s="182"/>
      <c r="AD47" s="197"/>
      <c r="AE47" s="182"/>
    </row>
    <row r="48" spans="1:31" ht="12.6" customHeight="1">
      <c r="B48" s="183"/>
      <c r="C48" s="189"/>
      <c r="D48" s="169"/>
      <c r="E48" s="193"/>
      <c r="F48" s="169"/>
      <c r="G48" s="170"/>
      <c r="H48" s="193"/>
      <c r="I48" s="170"/>
      <c r="J48" s="169"/>
      <c r="M48" s="64"/>
      <c r="N48" s="184"/>
      <c r="O48" s="190"/>
      <c r="P48" s="64"/>
      <c r="Q48" s="197"/>
      <c r="R48" s="64"/>
      <c r="S48" s="182"/>
      <c r="T48" s="197"/>
      <c r="U48" s="182"/>
      <c r="X48" s="184"/>
      <c r="Y48" s="190"/>
      <c r="AA48" s="197"/>
      <c r="AC48" s="182"/>
      <c r="AD48" s="197"/>
      <c r="AE48" s="182"/>
    </row>
    <row r="49" spans="2:31" ht="12.6" customHeight="1">
      <c r="B49" s="183"/>
      <c r="C49" s="189"/>
      <c r="D49" s="169"/>
      <c r="E49" s="193"/>
      <c r="F49" s="169"/>
      <c r="G49" s="170"/>
      <c r="H49" s="193"/>
      <c r="I49" s="170"/>
      <c r="J49" s="169"/>
      <c r="M49" s="64"/>
      <c r="N49" s="184"/>
      <c r="O49" s="190"/>
      <c r="P49" s="64"/>
      <c r="Q49" s="197"/>
      <c r="R49" s="64"/>
      <c r="S49" s="182"/>
      <c r="T49" s="197"/>
      <c r="U49" s="182"/>
      <c r="X49" s="184"/>
      <c r="Y49" s="190"/>
      <c r="AA49" s="197"/>
      <c r="AC49" s="182"/>
      <c r="AD49" s="197"/>
      <c r="AE49" s="182"/>
    </row>
    <row r="50" spans="2:31" ht="12.6" customHeight="1">
      <c r="B50" s="183"/>
      <c r="C50" s="189"/>
      <c r="D50" s="169"/>
      <c r="E50" s="193"/>
      <c r="F50" s="169"/>
      <c r="G50" s="170"/>
      <c r="H50" s="193"/>
      <c r="I50" s="170"/>
      <c r="J50" s="169"/>
      <c r="M50" s="64"/>
      <c r="N50" s="184"/>
      <c r="O50" s="190"/>
      <c r="P50" s="64"/>
      <c r="Q50" s="197"/>
      <c r="R50" s="64"/>
      <c r="S50" s="182"/>
      <c r="T50" s="197"/>
      <c r="U50" s="182"/>
      <c r="X50" s="184"/>
      <c r="Y50" s="190"/>
      <c r="AA50" s="197"/>
      <c r="AC50" s="182"/>
      <c r="AD50" s="197"/>
      <c r="AE50" s="182"/>
    </row>
    <row r="51" spans="2:31" ht="12.6" customHeight="1">
      <c r="B51" s="183"/>
      <c r="C51" s="189"/>
      <c r="D51" s="169"/>
      <c r="E51" s="193"/>
      <c r="F51" s="169"/>
      <c r="G51" s="170"/>
      <c r="H51" s="193"/>
      <c r="I51" s="170"/>
      <c r="J51" s="169"/>
      <c r="M51" s="64"/>
      <c r="N51" s="184"/>
      <c r="O51" s="190"/>
      <c r="P51" s="64"/>
      <c r="Q51" s="197"/>
      <c r="R51" s="64"/>
      <c r="S51" s="182"/>
      <c r="T51" s="197"/>
      <c r="U51" s="182"/>
      <c r="X51" s="184"/>
      <c r="Y51" s="190"/>
      <c r="AA51" s="197"/>
      <c r="AC51" s="182"/>
      <c r="AD51" s="197"/>
      <c r="AE51" s="182"/>
    </row>
    <row r="52" spans="2:31" ht="12.6" customHeight="1">
      <c r="B52" s="184"/>
      <c r="C52" s="190"/>
      <c r="D52" s="64"/>
      <c r="E52" s="197"/>
      <c r="F52" s="64"/>
      <c r="G52" s="182"/>
      <c r="H52" s="197"/>
      <c r="I52" s="182"/>
      <c r="J52" s="64"/>
      <c r="M52" s="64"/>
      <c r="N52" s="184"/>
      <c r="O52" s="190"/>
      <c r="P52" s="64"/>
      <c r="Q52" s="197"/>
      <c r="R52" s="64"/>
      <c r="S52" s="182"/>
      <c r="T52" s="197"/>
      <c r="U52" s="182"/>
      <c r="X52" s="184"/>
      <c r="Y52" s="190"/>
      <c r="AA52" s="197"/>
      <c r="AC52" s="182"/>
      <c r="AD52" s="197"/>
      <c r="AE52" s="182"/>
    </row>
    <row r="53" spans="2:31" ht="12.6" customHeight="1">
      <c r="C53" s="64"/>
      <c r="D53" s="64"/>
      <c r="E53" s="197"/>
      <c r="F53" s="64"/>
      <c r="G53" s="182"/>
      <c r="H53" s="197"/>
      <c r="I53" s="182"/>
      <c r="J53" s="64"/>
      <c r="M53" s="64"/>
      <c r="N53" s="184"/>
      <c r="O53" s="190"/>
      <c r="P53" s="64"/>
      <c r="Q53" s="197"/>
      <c r="R53" s="64"/>
      <c r="S53" s="182"/>
      <c r="T53" s="197"/>
      <c r="U53" s="182"/>
      <c r="X53" s="184"/>
      <c r="Y53" s="190"/>
      <c r="AA53" s="197"/>
      <c r="AC53" s="182"/>
      <c r="AD53" s="197"/>
      <c r="AE53" s="182"/>
    </row>
    <row r="54" spans="2:31" ht="12.6" customHeight="1">
      <c r="C54" s="64"/>
      <c r="D54" s="64"/>
      <c r="E54" s="197"/>
      <c r="F54" s="64"/>
      <c r="G54" s="182"/>
      <c r="H54" s="197"/>
      <c r="I54" s="182"/>
      <c r="J54" s="64"/>
      <c r="M54" s="64"/>
      <c r="N54" s="184"/>
      <c r="O54" s="190"/>
      <c r="P54" s="64"/>
      <c r="Q54" s="197"/>
      <c r="R54" s="64"/>
      <c r="S54" s="182"/>
      <c r="T54" s="197"/>
      <c r="U54" s="182"/>
      <c r="X54" s="184"/>
      <c r="Y54" s="190"/>
      <c r="AA54" s="197"/>
      <c r="AC54" s="182"/>
      <c r="AD54" s="197"/>
      <c r="AE54" s="182"/>
    </row>
    <row r="55" spans="2:31" ht="12.6" customHeight="1">
      <c r="B55" s="183"/>
      <c r="C55" s="190"/>
      <c r="D55" s="64"/>
      <c r="E55" s="197"/>
      <c r="F55" s="64"/>
      <c r="G55" s="182"/>
      <c r="H55" s="197"/>
      <c r="I55" s="182"/>
      <c r="J55" s="64"/>
      <c r="M55" s="64"/>
      <c r="N55" s="184"/>
      <c r="O55" s="190"/>
      <c r="P55" s="64"/>
      <c r="Q55" s="197"/>
      <c r="R55" s="64"/>
      <c r="S55" s="182"/>
      <c r="T55" s="197"/>
      <c r="U55" s="182"/>
      <c r="X55" s="184"/>
      <c r="Y55" s="190"/>
      <c r="AA55" s="197"/>
      <c r="AC55" s="182"/>
      <c r="AD55" s="197"/>
      <c r="AE55" s="182"/>
    </row>
    <row r="56" spans="2:31" ht="12.6" customHeight="1">
      <c r="B56" s="184"/>
      <c r="C56" s="190"/>
      <c r="D56" s="64"/>
      <c r="E56" s="197"/>
      <c r="F56" s="64"/>
      <c r="G56" s="182"/>
      <c r="H56" s="197"/>
      <c r="I56" s="182"/>
      <c r="J56" s="64"/>
      <c r="X56" s="184"/>
      <c r="Y56" s="190"/>
      <c r="AA56" s="197"/>
      <c r="AC56" s="182"/>
      <c r="AD56" s="197"/>
      <c r="AE56" s="182"/>
    </row>
  </sheetData>
  <phoneticPr fontId="19"/>
  <pageMargins left="0.98425196850393704" right="0.39370078740157483" top="0.98425196850393704" bottom="0.39370078740157483" header="0.31496062992125984" footer="0.31496062992125984"/>
  <pageSetup paperSize="9" scale="96"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2BA04-1162-4679-B29F-3E3EF843FD8D}">
  <sheetPr>
    <tabColor theme="9" tint="0.39997558519241921"/>
    <pageSetUpPr fitToPage="1"/>
  </sheetPr>
  <dimension ref="A1:P41"/>
  <sheetViews>
    <sheetView showZeros="0" view="pageBreakPreview" zoomScale="70" zoomScaleNormal="70" zoomScaleSheetLayoutView="70" workbookViewId="0">
      <selection activeCell="F37" sqref="F37"/>
    </sheetView>
  </sheetViews>
  <sheetFormatPr defaultColWidth="9" defaultRowHeight="12.6"/>
  <cols>
    <col min="1" max="1" width="5.33203125" style="66" customWidth="1"/>
    <col min="2" max="2" width="9" style="66"/>
    <col min="3" max="3" width="7.6640625" style="66" customWidth="1"/>
    <col min="4" max="4" width="17.109375" style="66" customWidth="1"/>
    <col min="5" max="5" width="12.6640625" style="66" customWidth="1"/>
    <col min="6" max="6" width="16.44140625" style="66" customWidth="1"/>
    <col min="7" max="12" width="12.6640625" style="66" customWidth="1"/>
    <col min="13" max="13" width="16.21875" style="66" customWidth="1"/>
    <col min="14" max="14" width="12.33203125" style="66" bestFit="1" customWidth="1"/>
    <col min="15" max="15" width="6.77734375" style="66" customWidth="1"/>
    <col min="16" max="16" width="12.6640625" style="66" customWidth="1"/>
    <col min="17" max="16384" width="9" style="66"/>
  </cols>
  <sheetData>
    <row r="1" spans="1:16" s="137" customFormat="1" ht="16.2">
      <c r="A1" s="137" t="s">
        <v>242</v>
      </c>
    </row>
    <row r="2" spans="1:16" s="137" customFormat="1" ht="16.2">
      <c r="D2" s="137" t="s">
        <v>291</v>
      </c>
      <c r="K2" s="317" t="s">
        <v>180</v>
      </c>
      <c r="L2" s="144"/>
      <c r="M2" s="317" t="s">
        <v>211</v>
      </c>
      <c r="N2" s="144"/>
    </row>
    <row r="3" spans="1:16" s="137" customFormat="1" ht="16.8" thickBot="1">
      <c r="I3" s="138"/>
      <c r="J3" s="138"/>
      <c r="K3" s="138"/>
      <c r="O3" s="137" t="s">
        <v>321</v>
      </c>
    </row>
    <row r="4" spans="1:16" s="103" customFormat="1" ht="20.100000000000001" customHeight="1">
      <c r="A4" s="93"/>
      <c r="B4" s="400"/>
      <c r="C4" s="414"/>
      <c r="D4" s="205"/>
      <c r="E4" s="206"/>
      <c r="F4" s="206"/>
      <c r="G4" s="206" t="s">
        <v>155</v>
      </c>
      <c r="H4" s="206"/>
      <c r="I4" s="206"/>
      <c r="J4" s="206"/>
      <c r="K4" s="206"/>
      <c r="L4" s="207"/>
      <c r="M4" s="208" t="s">
        <v>156</v>
      </c>
      <c r="N4" s="209"/>
      <c r="O4" s="134"/>
      <c r="P4" s="135"/>
    </row>
    <row r="5" spans="1:16" s="103" customFormat="1" ht="20.100000000000001" customHeight="1">
      <c r="A5" s="69"/>
      <c r="B5" s="401"/>
      <c r="C5" s="407"/>
      <c r="D5" s="217" t="s">
        <v>225</v>
      </c>
      <c r="E5" s="218"/>
      <c r="F5" s="210" t="s">
        <v>222</v>
      </c>
      <c r="G5" s="211"/>
      <c r="H5" s="211" t="s">
        <v>223</v>
      </c>
      <c r="I5" s="211"/>
      <c r="J5" s="211" t="s">
        <v>224</v>
      </c>
      <c r="K5" s="211"/>
      <c r="L5" s="98"/>
      <c r="M5" s="219" t="s">
        <v>217</v>
      </c>
      <c r="N5" s="264"/>
      <c r="O5" s="130"/>
      <c r="P5" s="129"/>
    </row>
    <row r="6" spans="1:16" s="103" customFormat="1" ht="18.600000000000001" customHeight="1">
      <c r="A6" s="69"/>
      <c r="B6" s="401" t="s">
        <v>226</v>
      </c>
      <c r="C6" s="407" t="s">
        <v>219</v>
      </c>
      <c r="D6" s="145" t="s">
        <v>244</v>
      </c>
      <c r="E6" s="96"/>
      <c r="F6" s="92" t="s">
        <v>267</v>
      </c>
      <c r="G6" s="128" t="s">
        <v>187</v>
      </c>
      <c r="H6" s="99"/>
      <c r="I6" s="99"/>
      <c r="J6" s="99"/>
      <c r="K6" s="99"/>
      <c r="L6" s="100"/>
      <c r="M6" s="146" t="s">
        <v>245</v>
      </c>
      <c r="N6" s="70" t="s">
        <v>267</v>
      </c>
      <c r="O6" s="131" t="s">
        <v>235</v>
      </c>
      <c r="P6" s="129"/>
    </row>
    <row r="7" spans="1:16" s="103" customFormat="1" ht="29.25" customHeight="1">
      <c r="A7" s="69"/>
      <c r="B7" s="401" t="s">
        <v>239</v>
      </c>
      <c r="C7" s="407" t="s">
        <v>220</v>
      </c>
      <c r="D7" s="91" t="s">
        <v>218</v>
      </c>
      <c r="E7" s="92" t="s">
        <v>157</v>
      </c>
      <c r="F7" s="69"/>
      <c r="G7" s="93" t="s">
        <v>158</v>
      </c>
      <c r="H7" s="93" t="s">
        <v>159</v>
      </c>
      <c r="I7" s="93" t="s">
        <v>160</v>
      </c>
      <c r="J7" s="93" t="s">
        <v>161</v>
      </c>
      <c r="K7" s="93" t="s">
        <v>162</v>
      </c>
      <c r="L7" s="68" t="s">
        <v>163</v>
      </c>
      <c r="M7" s="91" t="s">
        <v>218</v>
      </c>
      <c r="N7" s="70"/>
      <c r="O7" s="131" t="s">
        <v>234</v>
      </c>
      <c r="P7" s="129"/>
    </row>
    <row r="8" spans="1:16" s="103" customFormat="1" ht="20.100000000000001" customHeight="1">
      <c r="A8" s="94"/>
      <c r="B8" s="402"/>
      <c r="C8" s="408"/>
      <c r="D8" s="95" t="s">
        <v>164</v>
      </c>
      <c r="E8" s="96" t="s">
        <v>165</v>
      </c>
      <c r="F8" s="96" t="s">
        <v>166</v>
      </c>
      <c r="G8" s="94" t="s">
        <v>167</v>
      </c>
      <c r="H8" s="94" t="s">
        <v>168</v>
      </c>
      <c r="I8" s="94" t="s">
        <v>169</v>
      </c>
      <c r="J8" s="94" t="s">
        <v>170</v>
      </c>
      <c r="K8" s="94" t="s">
        <v>171</v>
      </c>
      <c r="L8" s="97" t="s">
        <v>172</v>
      </c>
      <c r="M8" s="95" t="s">
        <v>173</v>
      </c>
      <c r="N8" s="98" t="s">
        <v>166</v>
      </c>
      <c r="O8" s="132"/>
      <c r="P8" s="133"/>
    </row>
    <row r="9" spans="1:16" ht="20.100000000000001" customHeight="1">
      <c r="A9" s="104"/>
      <c r="B9" s="403"/>
      <c r="C9" s="409"/>
      <c r="D9" s="105"/>
      <c r="E9" s="156"/>
      <c r="F9" s="156" t="str">
        <f>IF(SUM(G9:L9)=0,"",SUM(G9:L9))</f>
        <v/>
      </c>
      <c r="G9" s="157"/>
      <c r="H9" s="106"/>
      <c r="I9" s="157"/>
      <c r="J9" s="106"/>
      <c r="K9" s="157"/>
      <c r="L9" s="107"/>
      <c r="M9" s="105"/>
      <c r="N9" s="107"/>
      <c r="O9" s="124"/>
      <c r="P9" s="125"/>
    </row>
    <row r="10" spans="1:16" ht="20.100000000000001" customHeight="1">
      <c r="A10" s="67"/>
      <c r="B10" s="403"/>
      <c r="C10" s="410"/>
      <c r="D10" s="108"/>
      <c r="E10" s="109"/>
      <c r="F10" s="109" t="str">
        <f t="shared" ref="F10:F18" si="0">IF(SUM(G10:L10)=0,"",SUM(G10:L10))</f>
        <v/>
      </c>
      <c r="G10" s="110"/>
      <c r="H10" s="111"/>
      <c r="I10" s="110"/>
      <c r="J10" s="111"/>
      <c r="K10" s="110"/>
      <c r="L10" s="112"/>
      <c r="M10" s="108"/>
      <c r="N10" s="112"/>
      <c r="O10" s="126"/>
      <c r="P10" s="127"/>
    </row>
    <row r="11" spans="1:16" ht="20.100000000000001" customHeight="1">
      <c r="A11" s="67" t="s">
        <v>181</v>
      </c>
      <c r="B11" s="403"/>
      <c r="C11" s="410"/>
      <c r="D11" s="108"/>
      <c r="E11" s="109"/>
      <c r="F11" s="109" t="str">
        <f t="shared" si="0"/>
        <v/>
      </c>
      <c r="G11" s="110"/>
      <c r="H11" s="111"/>
      <c r="I11" s="110"/>
      <c r="J11" s="111"/>
      <c r="K11" s="110"/>
      <c r="L11" s="112"/>
      <c r="M11" s="108"/>
      <c r="N11" s="112"/>
      <c r="O11" s="126"/>
      <c r="P11" s="127"/>
    </row>
    <row r="12" spans="1:16" ht="20.100000000000001" customHeight="1">
      <c r="A12" s="67"/>
      <c r="B12" s="403"/>
      <c r="C12" s="410"/>
      <c r="D12" s="108"/>
      <c r="E12" s="109"/>
      <c r="F12" s="109" t="str">
        <f t="shared" si="0"/>
        <v/>
      </c>
      <c r="G12" s="110"/>
      <c r="H12" s="111"/>
      <c r="I12" s="110"/>
      <c r="J12" s="111"/>
      <c r="K12" s="110"/>
      <c r="L12" s="112"/>
      <c r="M12" s="108"/>
      <c r="N12" s="112"/>
      <c r="O12" s="126"/>
      <c r="P12" s="127"/>
    </row>
    <row r="13" spans="1:16" ht="20.100000000000001" customHeight="1">
      <c r="A13" s="67" t="s">
        <v>182</v>
      </c>
      <c r="B13" s="403"/>
      <c r="C13" s="410"/>
      <c r="D13" s="108"/>
      <c r="E13" s="109"/>
      <c r="F13" s="109" t="str">
        <f t="shared" si="0"/>
        <v/>
      </c>
      <c r="G13" s="110"/>
      <c r="H13" s="111"/>
      <c r="I13" s="110"/>
      <c r="J13" s="111"/>
      <c r="K13" s="110"/>
      <c r="L13" s="112"/>
      <c r="M13" s="108"/>
      <c r="N13" s="112"/>
      <c r="O13" s="126"/>
      <c r="P13" s="127"/>
    </row>
    <row r="14" spans="1:16" ht="20.100000000000001" customHeight="1">
      <c r="A14" s="67"/>
      <c r="B14" s="403"/>
      <c r="C14" s="410"/>
      <c r="D14" s="108"/>
      <c r="E14" s="109"/>
      <c r="F14" s="109" t="str">
        <f t="shared" si="0"/>
        <v/>
      </c>
      <c r="G14" s="110"/>
      <c r="H14" s="111"/>
      <c r="I14" s="110"/>
      <c r="J14" s="111"/>
      <c r="K14" s="110"/>
      <c r="L14" s="112"/>
      <c r="M14" s="108"/>
      <c r="N14" s="112"/>
      <c r="O14" s="126"/>
      <c r="P14" s="127"/>
    </row>
    <row r="15" spans="1:16" ht="20.100000000000001" customHeight="1">
      <c r="A15" s="67"/>
      <c r="B15" s="403"/>
      <c r="C15" s="410"/>
      <c r="D15" s="108"/>
      <c r="E15" s="109"/>
      <c r="F15" s="109" t="str">
        <f t="shared" si="0"/>
        <v/>
      </c>
      <c r="G15" s="110"/>
      <c r="H15" s="111"/>
      <c r="I15" s="110"/>
      <c r="J15" s="111"/>
      <c r="K15" s="110"/>
      <c r="L15" s="112"/>
      <c r="M15" s="108"/>
      <c r="N15" s="112"/>
      <c r="O15" s="126"/>
      <c r="P15" s="127"/>
    </row>
    <row r="16" spans="1:16" ht="20.100000000000001" customHeight="1">
      <c r="A16" s="67"/>
      <c r="B16" s="403"/>
      <c r="C16" s="410"/>
      <c r="D16" s="108"/>
      <c r="E16" s="109"/>
      <c r="F16" s="109" t="str">
        <f t="shared" si="0"/>
        <v/>
      </c>
      <c r="G16" s="110"/>
      <c r="H16" s="111"/>
      <c r="I16" s="110"/>
      <c r="J16" s="111"/>
      <c r="K16" s="110"/>
      <c r="L16" s="112"/>
      <c r="M16" s="108"/>
      <c r="N16" s="112"/>
      <c r="O16" s="126"/>
      <c r="P16" s="127"/>
    </row>
    <row r="17" spans="1:16" ht="20.100000000000001" customHeight="1">
      <c r="A17" s="67"/>
      <c r="B17" s="403"/>
      <c r="C17" s="410"/>
      <c r="D17" s="108"/>
      <c r="E17" s="109"/>
      <c r="F17" s="109" t="str">
        <f t="shared" si="0"/>
        <v/>
      </c>
      <c r="G17" s="110"/>
      <c r="H17" s="111"/>
      <c r="I17" s="110"/>
      <c r="J17" s="111"/>
      <c r="K17" s="110"/>
      <c r="L17" s="112"/>
      <c r="M17" s="108"/>
      <c r="N17" s="112"/>
      <c r="O17" s="126"/>
      <c r="P17" s="127"/>
    </row>
    <row r="18" spans="1:16" ht="20.100000000000001" customHeight="1">
      <c r="A18" s="67"/>
      <c r="B18" s="404"/>
      <c r="C18" s="410"/>
      <c r="D18" s="108"/>
      <c r="E18" s="109"/>
      <c r="F18" s="109" t="str">
        <f t="shared" si="0"/>
        <v/>
      </c>
      <c r="G18" s="110"/>
      <c r="H18" s="111"/>
      <c r="I18" s="110"/>
      <c r="J18" s="111"/>
      <c r="K18" s="110"/>
      <c r="L18" s="112"/>
      <c r="M18" s="108"/>
      <c r="N18" s="112"/>
      <c r="O18" s="126"/>
      <c r="P18" s="127"/>
    </row>
    <row r="19" spans="1:16" ht="20.100000000000001" customHeight="1">
      <c r="A19" s="67"/>
      <c r="B19" s="405"/>
      <c r="C19" s="411"/>
      <c r="D19" s="136" t="s">
        <v>174</v>
      </c>
      <c r="E19" s="72" t="s">
        <v>175</v>
      </c>
      <c r="F19" s="72"/>
      <c r="G19" s="73"/>
      <c r="H19" s="74"/>
      <c r="I19" s="73"/>
      <c r="J19" s="74"/>
      <c r="K19" s="73"/>
      <c r="L19" s="75"/>
      <c r="M19" s="216" t="s">
        <v>176</v>
      </c>
      <c r="N19" s="75"/>
      <c r="O19" s="76"/>
      <c r="P19" s="77"/>
    </row>
    <row r="20" spans="1:16" ht="20.100000000000001" customHeight="1" thickBot="1">
      <c r="A20" s="71"/>
      <c r="B20" s="406" t="s">
        <v>1</v>
      </c>
      <c r="C20" s="412">
        <f t="shared" ref="C20" si="1">SUM(C9:C18)</f>
        <v>0</v>
      </c>
      <c r="D20" s="113">
        <f t="shared" ref="D20:N20" si="2">SUM(D9:D18)</f>
        <v>0</v>
      </c>
      <c r="E20" s="114">
        <f t="shared" si="2"/>
        <v>0</v>
      </c>
      <c r="F20" s="115">
        <f t="shared" si="2"/>
        <v>0</v>
      </c>
      <c r="G20" s="115">
        <f t="shared" si="2"/>
        <v>0</v>
      </c>
      <c r="H20" s="115">
        <f t="shared" si="2"/>
        <v>0</v>
      </c>
      <c r="I20" s="115">
        <f t="shared" si="2"/>
        <v>0</v>
      </c>
      <c r="J20" s="115">
        <f t="shared" si="2"/>
        <v>0</v>
      </c>
      <c r="K20" s="115">
        <f t="shared" si="2"/>
        <v>0</v>
      </c>
      <c r="L20" s="116">
        <f t="shared" si="2"/>
        <v>0</v>
      </c>
      <c r="M20" s="113">
        <f t="shared" si="2"/>
        <v>0</v>
      </c>
      <c r="N20" s="116">
        <f t="shared" si="2"/>
        <v>0</v>
      </c>
      <c r="O20" s="153"/>
      <c r="P20" s="154"/>
    </row>
    <row r="21" spans="1:16" ht="20.100000000000001" customHeight="1">
      <c r="B21" s="78"/>
      <c r="D21" s="79"/>
      <c r="E21" s="80"/>
      <c r="F21" s="81" t="s">
        <v>177</v>
      </c>
      <c r="G21" s="158" t="s">
        <v>201</v>
      </c>
      <c r="H21" s="158" t="s">
        <v>202</v>
      </c>
      <c r="I21" s="158" t="s">
        <v>203</v>
      </c>
      <c r="J21" s="158" t="s">
        <v>204</v>
      </c>
      <c r="K21" s="158" t="s">
        <v>205</v>
      </c>
      <c r="L21" s="159" t="s">
        <v>206</v>
      </c>
      <c r="M21" s="161" t="s">
        <v>188</v>
      </c>
      <c r="N21" s="143" t="s">
        <v>75</v>
      </c>
      <c r="O21" s="148" t="s">
        <v>199</v>
      </c>
      <c r="P21" s="149"/>
    </row>
    <row r="22" spans="1:16" ht="20.100000000000001" customHeight="1">
      <c r="B22" s="78"/>
      <c r="D22" s="101"/>
      <c r="E22" s="82" t="s">
        <v>178</v>
      </c>
      <c r="F22" s="83" t="s">
        <v>179</v>
      </c>
      <c r="G22" s="83"/>
      <c r="H22" s="83"/>
      <c r="I22" s="83"/>
      <c r="J22" s="83"/>
      <c r="K22" s="83"/>
      <c r="L22" s="84"/>
      <c r="M22" s="147" t="s">
        <v>207</v>
      </c>
      <c r="N22" s="101"/>
      <c r="O22" s="151" t="s">
        <v>200</v>
      </c>
      <c r="P22" s="152"/>
    </row>
    <row r="23" spans="1:16" ht="20.100000000000001" customHeight="1" thickBot="1">
      <c r="B23" s="78"/>
      <c r="D23" s="79"/>
      <c r="E23" s="86"/>
      <c r="F23" s="87">
        <f>SUM(G23:L23)</f>
        <v>0</v>
      </c>
      <c r="G23" s="87">
        <f>ROUNDDOWN(+G20*0.205,0.1)</f>
        <v>0</v>
      </c>
      <c r="H23" s="87">
        <f>ROUNDDOWN(+H20*0.192,0.1)</f>
        <v>0</v>
      </c>
      <c r="I23" s="87">
        <f>ROUNDDOWN(+I20*0.174,0.1)</f>
        <v>0</v>
      </c>
      <c r="J23" s="87">
        <f>ROUNDDOWN(+J20*0.151,0.1)</f>
        <v>0</v>
      </c>
      <c r="K23" s="87">
        <f>ROUNDDOWN(+K20*0.116,0.1)</f>
        <v>0</v>
      </c>
      <c r="L23" s="88">
        <f>ROUNDDOWN(+L20*0.06,0.1)</f>
        <v>0</v>
      </c>
      <c r="M23" s="86"/>
      <c r="N23" s="155">
        <f>D20+MIN(E20,F23)+M20</f>
        <v>0</v>
      </c>
      <c r="O23" s="150"/>
      <c r="P23" s="155">
        <f>ROUNDDOWN(N23*50%,0)</f>
        <v>0</v>
      </c>
    </row>
    <row r="24" spans="1:16" s="85" customFormat="1" ht="20.100000000000001" customHeight="1">
      <c r="B24" s="89"/>
      <c r="C24" s="90"/>
      <c r="D24" s="90"/>
      <c r="E24" s="90"/>
      <c r="F24" s="90"/>
      <c r="G24" s="90"/>
      <c r="H24" s="90"/>
      <c r="I24" s="90"/>
      <c r="J24" s="90"/>
      <c r="K24" s="90"/>
      <c r="L24" s="90"/>
      <c r="M24" s="90"/>
      <c r="N24" s="90"/>
    </row>
    <row r="25" spans="1:16" ht="20.100000000000001" customHeight="1">
      <c r="A25" s="104"/>
      <c r="B25" s="413"/>
      <c r="C25" s="421"/>
      <c r="D25" s="117"/>
      <c r="E25" s="118"/>
      <c r="F25" s="118"/>
      <c r="G25" s="119"/>
      <c r="H25" s="120"/>
      <c r="I25" s="119"/>
      <c r="J25" s="120"/>
      <c r="K25" s="119"/>
      <c r="L25" s="121"/>
      <c r="M25" s="122"/>
      <c r="N25" s="123"/>
      <c r="O25" s="124"/>
      <c r="P25" s="125"/>
    </row>
    <row r="26" spans="1:16" ht="20.100000000000001" customHeight="1">
      <c r="A26" s="67"/>
      <c r="B26" s="403"/>
      <c r="C26" s="410"/>
      <c r="D26" s="108"/>
      <c r="E26" s="109"/>
      <c r="F26" s="109" t="str">
        <f t="shared" ref="F26:F34" si="3">IF(SUM(G26:L26)=0,"",SUM(G26:L26))</f>
        <v/>
      </c>
      <c r="G26" s="110"/>
      <c r="H26" s="111"/>
      <c r="I26" s="110"/>
      <c r="J26" s="111"/>
      <c r="K26" s="110"/>
      <c r="L26" s="112"/>
      <c r="M26" s="108"/>
      <c r="N26" s="112"/>
      <c r="O26" s="126"/>
      <c r="P26" s="127"/>
    </row>
    <row r="27" spans="1:16" ht="20.100000000000001" customHeight="1">
      <c r="A27" s="67" t="s">
        <v>181</v>
      </c>
      <c r="B27" s="403"/>
      <c r="C27" s="410"/>
      <c r="D27" s="108"/>
      <c r="E27" s="109"/>
      <c r="F27" s="109" t="str">
        <f t="shared" si="3"/>
        <v/>
      </c>
      <c r="G27" s="110"/>
      <c r="H27" s="111"/>
      <c r="I27" s="110"/>
      <c r="J27" s="111"/>
      <c r="K27" s="110"/>
      <c r="L27" s="112"/>
      <c r="M27" s="108"/>
      <c r="N27" s="112"/>
      <c r="O27" s="126"/>
      <c r="P27" s="127"/>
    </row>
    <row r="28" spans="1:16" ht="20.100000000000001" customHeight="1">
      <c r="A28" s="67" t="s">
        <v>183</v>
      </c>
      <c r="B28" s="403"/>
      <c r="C28" s="410"/>
      <c r="D28" s="108"/>
      <c r="E28" s="109"/>
      <c r="F28" s="109" t="str">
        <f t="shared" si="3"/>
        <v/>
      </c>
      <c r="G28" s="110"/>
      <c r="H28" s="111"/>
      <c r="I28" s="110"/>
      <c r="J28" s="111"/>
      <c r="K28" s="110"/>
      <c r="L28" s="112"/>
      <c r="M28" s="108"/>
      <c r="N28" s="112"/>
      <c r="O28" s="126"/>
      <c r="P28" s="127"/>
    </row>
    <row r="29" spans="1:16" ht="20.100000000000001" customHeight="1">
      <c r="A29" s="67" t="s">
        <v>184</v>
      </c>
      <c r="B29" s="403"/>
      <c r="C29" s="410"/>
      <c r="D29" s="108"/>
      <c r="E29" s="109"/>
      <c r="F29" s="109" t="str">
        <f t="shared" si="3"/>
        <v/>
      </c>
      <c r="G29" s="110"/>
      <c r="H29" s="111"/>
      <c r="I29" s="110"/>
      <c r="J29" s="111"/>
      <c r="K29" s="110"/>
      <c r="L29" s="112"/>
      <c r="M29" s="108"/>
      <c r="N29" s="112"/>
      <c r="O29" s="126"/>
      <c r="P29" s="127"/>
    </row>
    <row r="30" spans="1:16" ht="20.100000000000001" customHeight="1">
      <c r="A30" s="67" t="s">
        <v>185</v>
      </c>
      <c r="B30" s="403"/>
      <c r="C30" s="410"/>
      <c r="D30" s="108"/>
      <c r="E30" s="109"/>
      <c r="F30" s="109" t="str">
        <f t="shared" si="3"/>
        <v/>
      </c>
      <c r="G30" s="110"/>
      <c r="H30" s="111"/>
      <c r="I30" s="110"/>
      <c r="J30" s="111"/>
      <c r="K30" s="110"/>
      <c r="L30" s="112"/>
      <c r="M30" s="108"/>
      <c r="N30" s="112"/>
      <c r="O30" s="126"/>
      <c r="P30" s="127"/>
    </row>
    <row r="31" spans="1:16" ht="20.100000000000001" customHeight="1">
      <c r="A31" s="67" t="s">
        <v>186</v>
      </c>
      <c r="B31" s="403"/>
      <c r="C31" s="410"/>
      <c r="D31" s="108"/>
      <c r="E31" s="109"/>
      <c r="F31" s="109" t="str">
        <f t="shared" si="3"/>
        <v/>
      </c>
      <c r="G31" s="110"/>
      <c r="H31" s="111"/>
      <c r="I31" s="110"/>
      <c r="J31" s="111"/>
      <c r="K31" s="110"/>
      <c r="L31" s="112"/>
      <c r="M31" s="108"/>
      <c r="N31" s="112"/>
      <c r="O31" s="126"/>
      <c r="P31" s="127"/>
    </row>
    <row r="32" spans="1:16" ht="20.100000000000001" customHeight="1">
      <c r="A32" s="67"/>
      <c r="B32" s="403"/>
      <c r="C32" s="410"/>
      <c r="D32" s="108"/>
      <c r="E32" s="109"/>
      <c r="F32" s="109" t="str">
        <f t="shared" si="3"/>
        <v/>
      </c>
      <c r="G32" s="110"/>
      <c r="H32" s="111"/>
      <c r="I32" s="110"/>
      <c r="J32" s="111"/>
      <c r="K32" s="110"/>
      <c r="L32" s="112"/>
      <c r="M32" s="108"/>
      <c r="N32" s="112"/>
      <c r="O32" s="126"/>
      <c r="P32" s="127"/>
    </row>
    <row r="33" spans="1:16" ht="20.100000000000001" customHeight="1">
      <c r="A33" s="67"/>
      <c r="B33" s="403"/>
      <c r="C33" s="410"/>
      <c r="D33" s="108"/>
      <c r="E33" s="109"/>
      <c r="F33" s="109" t="str">
        <f t="shared" si="3"/>
        <v/>
      </c>
      <c r="G33" s="110"/>
      <c r="H33" s="111"/>
      <c r="I33" s="110"/>
      <c r="J33" s="111"/>
      <c r="K33" s="110"/>
      <c r="L33" s="112"/>
      <c r="M33" s="108"/>
      <c r="N33" s="112"/>
      <c r="O33" s="126"/>
      <c r="P33" s="127"/>
    </row>
    <row r="34" spans="1:16" ht="20.100000000000001" customHeight="1">
      <c r="A34" s="67"/>
      <c r="B34" s="404"/>
      <c r="C34" s="410"/>
      <c r="D34" s="108"/>
      <c r="E34" s="109"/>
      <c r="F34" s="109" t="str">
        <f t="shared" si="3"/>
        <v/>
      </c>
      <c r="G34" s="110"/>
      <c r="H34" s="111"/>
      <c r="I34" s="110"/>
      <c r="J34" s="111"/>
      <c r="K34" s="110"/>
      <c r="L34" s="112"/>
      <c r="M34" s="108"/>
      <c r="N34" s="112"/>
      <c r="O34" s="126"/>
      <c r="P34" s="127"/>
    </row>
    <row r="35" spans="1:16" ht="20.100000000000001" customHeight="1">
      <c r="A35" s="67"/>
      <c r="B35" s="405"/>
      <c r="C35" s="411"/>
      <c r="D35" s="136" t="s">
        <v>174</v>
      </c>
      <c r="E35" s="72" t="s">
        <v>175</v>
      </c>
      <c r="F35" s="72"/>
      <c r="G35" s="73"/>
      <c r="H35" s="74"/>
      <c r="I35" s="73"/>
      <c r="J35" s="74"/>
      <c r="K35" s="73"/>
      <c r="L35" s="75"/>
      <c r="M35" s="216" t="s">
        <v>176</v>
      </c>
      <c r="N35" s="75"/>
      <c r="O35" s="76"/>
      <c r="P35" s="77"/>
    </row>
    <row r="36" spans="1:16" ht="20.100000000000001" customHeight="1" thickBot="1">
      <c r="A36" s="71"/>
      <c r="B36" s="406" t="s">
        <v>1</v>
      </c>
      <c r="C36" s="412">
        <f t="shared" ref="C36" si="4">SUM(C25:C34)</f>
        <v>0</v>
      </c>
      <c r="D36" s="113">
        <f t="shared" ref="D36:N36" si="5">SUM(D25:D34)</f>
        <v>0</v>
      </c>
      <c r="E36" s="114">
        <f t="shared" si="5"/>
        <v>0</v>
      </c>
      <c r="F36" s="115">
        <f t="shared" si="5"/>
        <v>0</v>
      </c>
      <c r="G36" s="115">
        <f t="shared" si="5"/>
        <v>0</v>
      </c>
      <c r="H36" s="115">
        <f t="shared" si="5"/>
        <v>0</v>
      </c>
      <c r="I36" s="115">
        <f t="shared" si="5"/>
        <v>0</v>
      </c>
      <c r="J36" s="115">
        <f t="shared" si="5"/>
        <v>0</v>
      </c>
      <c r="K36" s="115">
        <f t="shared" si="5"/>
        <v>0</v>
      </c>
      <c r="L36" s="116">
        <f t="shared" si="5"/>
        <v>0</v>
      </c>
      <c r="M36" s="113">
        <f t="shared" si="5"/>
        <v>0</v>
      </c>
      <c r="N36" s="116">
        <f t="shared" si="5"/>
        <v>0</v>
      </c>
      <c r="O36" s="153"/>
      <c r="P36" s="154"/>
    </row>
    <row r="37" spans="1:16" ht="20.100000000000001" customHeight="1">
      <c r="B37" s="78"/>
      <c r="E37" s="141"/>
      <c r="F37" s="139" t="s">
        <v>177</v>
      </c>
      <c r="G37" s="158" t="s">
        <v>201</v>
      </c>
      <c r="H37" s="158" t="s">
        <v>202</v>
      </c>
      <c r="I37" s="158" t="s">
        <v>203</v>
      </c>
      <c r="J37" s="158" t="s">
        <v>204</v>
      </c>
      <c r="K37" s="158" t="s">
        <v>205</v>
      </c>
      <c r="L37" s="159" t="s">
        <v>206</v>
      </c>
      <c r="M37" s="161" t="s">
        <v>188</v>
      </c>
      <c r="N37" s="143" t="s">
        <v>216</v>
      </c>
      <c r="O37" s="148" t="s">
        <v>199</v>
      </c>
      <c r="P37" s="149"/>
    </row>
    <row r="38" spans="1:16" ht="20.100000000000001" customHeight="1">
      <c r="B38" s="78"/>
      <c r="E38" s="142" t="s">
        <v>178</v>
      </c>
      <c r="F38" s="102" t="s">
        <v>179</v>
      </c>
      <c r="G38" s="83"/>
      <c r="H38" s="83"/>
      <c r="I38" s="83"/>
      <c r="J38" s="83"/>
      <c r="K38" s="83"/>
      <c r="L38" s="84"/>
      <c r="M38" s="147" t="s">
        <v>207</v>
      </c>
      <c r="N38" s="101"/>
      <c r="O38" s="151" t="s">
        <v>200</v>
      </c>
      <c r="P38" s="152"/>
    </row>
    <row r="39" spans="1:16" ht="20.100000000000001" customHeight="1" thickBot="1">
      <c r="B39" s="78"/>
      <c r="E39" s="86"/>
      <c r="F39" s="140">
        <f>SUM(G39:L39)</f>
        <v>0</v>
      </c>
      <c r="G39" s="87">
        <f>ROUNDDOWN(+G36*0.205,0.1)</f>
        <v>0</v>
      </c>
      <c r="H39" s="87">
        <f>ROUNDDOWN(+H36*0.192,0.1)</f>
        <v>0</v>
      </c>
      <c r="I39" s="87">
        <f>ROUNDDOWN(+I36*0.174,0.1)</f>
        <v>0</v>
      </c>
      <c r="J39" s="87">
        <f>ROUNDDOWN(+J36*0.151,0.1)</f>
        <v>0</v>
      </c>
      <c r="K39" s="87">
        <f>ROUNDDOWN(+K36*0.116,0.1)</f>
        <v>0</v>
      </c>
      <c r="L39" s="88">
        <f>ROUNDDOWN(+L36*0.06,0.1)</f>
        <v>0</v>
      </c>
      <c r="M39" s="86"/>
      <c r="N39" s="155">
        <f>D36+MIN(E36,F39)+M36</f>
        <v>0</v>
      </c>
      <c r="O39" s="150"/>
      <c r="P39" s="155">
        <f>ROUNDDOWN(N39*50%,0)</f>
        <v>0</v>
      </c>
    </row>
    <row r="40" spans="1:16" ht="20.100000000000001" customHeight="1">
      <c r="B40" s="78"/>
      <c r="E40" s="80"/>
      <c r="F40" s="90"/>
      <c r="G40" s="90"/>
      <c r="H40" s="90"/>
      <c r="I40" s="90"/>
      <c r="J40" s="90"/>
      <c r="K40" s="90"/>
      <c r="L40" s="90"/>
      <c r="M40" s="141" t="s">
        <v>188</v>
      </c>
      <c r="N40" s="215" t="s">
        <v>79</v>
      </c>
      <c r="O40" s="148" t="s">
        <v>236</v>
      </c>
      <c r="P40" s="215"/>
    </row>
    <row r="41" spans="1:16" ht="20.100000000000001" customHeight="1" thickBot="1">
      <c r="M41" s="86"/>
      <c r="N41" s="155">
        <f>N23+N39</f>
        <v>0</v>
      </c>
      <c r="O41" s="150"/>
      <c r="P41" s="155">
        <f>P23+P39</f>
        <v>0</v>
      </c>
    </row>
  </sheetData>
  <phoneticPr fontId="10"/>
  <pageMargins left="0.98425196850393704" right="0.39370078740157483" top="0.98425196850393704" bottom="0.39370078740157483" header="0.31496062992125984" footer="0.31496062992125984"/>
  <pageSetup paperSize="9" scale="62"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3B707-08C8-491F-AC5C-5512B0F029D9}">
  <sheetPr>
    <tabColor theme="9" tint="0.59999389629810485"/>
    <pageSetUpPr fitToPage="1"/>
  </sheetPr>
  <dimension ref="A1:T61"/>
  <sheetViews>
    <sheetView showZeros="0" view="pageBreakPreview" zoomScale="70" zoomScaleNormal="80" zoomScaleSheetLayoutView="70" workbookViewId="0">
      <selection activeCell="F37" sqref="F37"/>
    </sheetView>
  </sheetViews>
  <sheetFormatPr defaultRowHeight="19.2" customHeight="1"/>
  <cols>
    <col min="1" max="1" width="1.6640625" style="66" customWidth="1"/>
    <col min="2" max="2" width="10" style="66" customWidth="1"/>
    <col min="3" max="3" width="11.5546875" style="66" bestFit="1" customWidth="1"/>
    <col min="4" max="4" width="11.44140625" style="66" customWidth="1"/>
    <col min="5" max="5" width="11.21875" style="66" customWidth="1"/>
    <col min="6" max="6" width="12.6640625" style="66" bestFit="1" customWidth="1"/>
    <col min="7" max="7" width="12.5546875" style="66" customWidth="1"/>
    <col min="8" max="8" width="10.88671875" style="66" customWidth="1"/>
    <col min="9" max="10" width="11.5546875" style="66" bestFit="1" customWidth="1"/>
    <col min="11" max="11" width="12" style="66" customWidth="1"/>
    <col min="12" max="14" width="8.88671875" style="66"/>
    <col min="15" max="15" width="10.77734375" style="66" bestFit="1" customWidth="1"/>
    <col min="16" max="16384" width="8.88671875" style="66"/>
  </cols>
  <sheetData>
    <row r="1" spans="1:11" ht="19.2" customHeight="1" thickBot="1">
      <c r="A1" s="299"/>
      <c r="B1" s="66" t="s">
        <v>286</v>
      </c>
      <c r="K1" s="422" t="s">
        <v>305</v>
      </c>
    </row>
    <row r="2" spans="1:11" ht="19.2" customHeight="1">
      <c r="F2" s="297" t="s">
        <v>292</v>
      </c>
      <c r="K2" s="298" t="s">
        <v>285</v>
      </c>
    </row>
    <row r="3" spans="1:11" ht="19.2" customHeight="1" thickBot="1">
      <c r="K3" s="296"/>
    </row>
    <row r="4" spans="1:11" ht="19.2" customHeight="1" thickBot="1">
      <c r="K4" s="422" t="s">
        <v>311</v>
      </c>
    </row>
    <row r="5" spans="1:11" ht="19.2" customHeight="1">
      <c r="B5" s="295" t="s">
        <v>284</v>
      </c>
      <c r="C5" s="294"/>
      <c r="D5" s="293" t="s">
        <v>283</v>
      </c>
      <c r="E5" s="293"/>
      <c r="F5" s="293"/>
      <c r="G5" s="293"/>
      <c r="H5" s="293"/>
      <c r="I5" s="293"/>
      <c r="J5" s="293"/>
      <c r="K5" s="292"/>
    </row>
    <row r="6" spans="1:11" ht="19.2" customHeight="1">
      <c r="B6" s="291" t="s">
        <v>282</v>
      </c>
      <c r="C6" s="249"/>
      <c r="D6" s="286"/>
      <c r="E6" s="290"/>
      <c r="F6" s="290"/>
      <c r="G6" s="286"/>
      <c r="H6" s="286"/>
      <c r="I6" s="286"/>
      <c r="J6" s="286"/>
      <c r="K6" s="285"/>
    </row>
    <row r="7" spans="1:11" ht="19.2" customHeight="1">
      <c r="B7" s="287" t="s">
        <v>281</v>
      </c>
      <c r="C7" s="245"/>
      <c r="D7" s="443"/>
      <c r="E7" s="289"/>
      <c r="F7" s="289"/>
      <c r="G7" s="289"/>
      <c r="H7" s="289"/>
      <c r="I7" s="246"/>
      <c r="J7" s="246"/>
      <c r="K7" s="288"/>
    </row>
    <row r="8" spans="1:11" ht="19.2" customHeight="1">
      <c r="B8" s="284" t="s">
        <v>280</v>
      </c>
      <c r="C8" s="227"/>
      <c r="D8" s="444"/>
      <c r="E8" s="283"/>
      <c r="F8" s="283"/>
      <c r="G8" s="283"/>
      <c r="H8" s="283"/>
      <c r="I8" s="228"/>
      <c r="J8" s="228"/>
      <c r="K8" s="281"/>
    </row>
    <row r="9" spans="1:11" ht="19.2" customHeight="1">
      <c r="B9" s="291" t="s">
        <v>279</v>
      </c>
      <c r="C9" s="249"/>
      <c r="D9" s="448"/>
      <c r="E9" s="449"/>
      <c r="F9" s="449"/>
      <c r="G9" s="449"/>
      <c r="H9" s="449"/>
      <c r="I9" s="450"/>
      <c r="J9" s="450"/>
      <c r="K9" s="451"/>
    </row>
    <row r="10" spans="1:11" ht="19.2" customHeight="1">
      <c r="B10" s="291" t="s">
        <v>278</v>
      </c>
      <c r="C10" s="249"/>
      <c r="D10" s="286"/>
      <c r="E10" s="524"/>
      <c r="F10" s="524"/>
      <c r="G10" s="286" t="s">
        <v>277</v>
      </c>
      <c r="H10" s="286"/>
      <c r="I10" s="286"/>
      <c r="J10" s="286"/>
      <c r="K10" s="285"/>
    </row>
    <row r="11" spans="1:11" ht="19.2" customHeight="1" thickBot="1">
      <c r="B11" s="278" t="s">
        <v>307</v>
      </c>
      <c r="C11" s="234"/>
      <c r="K11" s="277"/>
    </row>
    <row r="12" spans="1:11" ht="19.2" customHeight="1" thickBot="1">
      <c r="B12" s="278"/>
      <c r="C12" s="234"/>
      <c r="D12" s="422" t="s">
        <v>275</v>
      </c>
      <c r="E12" s="528" t="s">
        <v>274</v>
      </c>
      <c r="F12" s="529"/>
      <c r="G12" s="529"/>
      <c r="H12" s="282"/>
      <c r="I12" s="514"/>
      <c r="J12" s="515"/>
      <c r="K12" s="277" t="s">
        <v>273</v>
      </c>
    </row>
    <row r="13" spans="1:11" ht="19.2" customHeight="1" thickBot="1">
      <c r="B13" s="278"/>
      <c r="C13" s="234"/>
      <c r="D13" s="422" t="s">
        <v>272</v>
      </c>
      <c r="K13" s="277"/>
    </row>
    <row r="14" spans="1:11" ht="19.2" customHeight="1" thickBot="1">
      <c r="B14" s="278"/>
      <c r="C14" s="234"/>
      <c r="D14" s="422" t="s">
        <v>271</v>
      </c>
      <c r="E14" s="423" t="s">
        <v>270</v>
      </c>
      <c r="F14" s="282"/>
      <c r="G14" s="534">
        <f>I12-I15</f>
        <v>0</v>
      </c>
      <c r="H14" s="535"/>
      <c r="I14" s="78"/>
      <c r="J14" s="78"/>
      <c r="K14" s="277"/>
    </row>
    <row r="15" spans="1:11" ht="19.2" customHeight="1" thickBot="1">
      <c r="B15" s="278"/>
      <c r="C15" s="234"/>
      <c r="D15" s="422" t="s">
        <v>269</v>
      </c>
      <c r="E15" s="66" t="s">
        <v>264</v>
      </c>
      <c r="G15" s="422"/>
      <c r="H15" s="78"/>
      <c r="I15" s="417"/>
      <c r="J15" s="78"/>
      <c r="K15" s="277"/>
    </row>
    <row r="16" spans="1:11" ht="19.2" customHeight="1" thickBot="1">
      <c r="B16" s="278"/>
      <c r="C16" s="234"/>
      <c r="D16" s="422" t="s">
        <v>300</v>
      </c>
      <c r="E16" s="66" t="s">
        <v>301</v>
      </c>
      <c r="G16" s="422"/>
      <c r="H16" s="78"/>
      <c r="I16" s="418"/>
      <c r="J16" s="417"/>
      <c r="K16" s="277"/>
    </row>
    <row r="17" spans="2:13" ht="19.2" customHeight="1">
      <c r="B17" s="278"/>
      <c r="C17" s="234"/>
      <c r="I17" s="424"/>
      <c r="J17" s="416"/>
      <c r="K17" s="277"/>
    </row>
    <row r="18" spans="2:13" ht="19.2" customHeight="1">
      <c r="B18" s="278"/>
      <c r="C18" s="234"/>
      <c r="D18" s="78" t="s">
        <v>268</v>
      </c>
      <c r="E18" s="530" t="s">
        <v>267</v>
      </c>
      <c r="F18" s="531"/>
      <c r="G18" s="425" t="s">
        <v>266</v>
      </c>
      <c r="H18" s="426" t="s">
        <v>265</v>
      </c>
      <c r="I18" s="426" t="s">
        <v>264</v>
      </c>
      <c r="J18" s="427"/>
      <c r="K18" s="277"/>
    </row>
    <row r="19" spans="2:13" ht="19.2" customHeight="1">
      <c r="B19" s="278"/>
      <c r="C19" s="234"/>
      <c r="E19" s="428"/>
      <c r="F19" s="429"/>
      <c r="G19" s="430"/>
      <c r="H19" s="431"/>
      <c r="K19" s="277"/>
    </row>
    <row r="20" spans="2:13" ht="19.2" customHeight="1">
      <c r="B20" s="278"/>
      <c r="C20" s="234"/>
      <c r="D20" s="422" t="s">
        <v>263</v>
      </c>
      <c r="E20" s="432" t="s">
        <v>237</v>
      </c>
      <c r="F20" s="419"/>
      <c r="G20" s="532"/>
      <c r="H20" s="533"/>
      <c r="K20" s="277"/>
    </row>
    <row r="21" spans="2:13" ht="19.2" customHeight="1">
      <c r="B21" s="278"/>
      <c r="C21" s="234"/>
      <c r="D21" s="422"/>
      <c r="E21" s="433"/>
      <c r="F21" s="434"/>
      <c r="G21" s="78"/>
      <c r="H21" s="435"/>
      <c r="K21" s="277"/>
    </row>
    <row r="22" spans="2:13" ht="19.2" customHeight="1">
      <c r="B22" s="278"/>
      <c r="C22" s="234"/>
      <c r="D22" s="422" t="s">
        <v>262</v>
      </c>
      <c r="E22" s="436" t="s">
        <v>261</v>
      </c>
      <c r="F22" s="437"/>
      <c r="G22" s="522"/>
      <c r="H22" s="523"/>
      <c r="K22" s="277"/>
    </row>
    <row r="23" spans="2:13" ht="19.2" customHeight="1">
      <c r="B23" s="278"/>
      <c r="C23" s="234"/>
      <c r="D23" s="228"/>
      <c r="E23" s="228"/>
      <c r="F23" s="228"/>
      <c r="G23" s="228"/>
      <c r="H23" s="228"/>
      <c r="I23" s="228"/>
      <c r="J23" s="228"/>
      <c r="K23" s="281"/>
    </row>
    <row r="24" spans="2:13" ht="19.2" customHeight="1">
      <c r="B24" s="278"/>
      <c r="C24" s="234"/>
      <c r="D24" s="66" t="s">
        <v>276</v>
      </c>
      <c r="K24" s="277"/>
    </row>
    <row r="25" spans="2:13" ht="19.2" customHeight="1">
      <c r="B25" s="278"/>
      <c r="C25" s="234"/>
      <c r="D25" s="66" t="s">
        <v>259</v>
      </c>
      <c r="G25" s="525">
        <f>J16</f>
        <v>0</v>
      </c>
      <c r="H25" s="525"/>
      <c r="I25" s="66" t="s">
        <v>304</v>
      </c>
      <c r="K25" s="277"/>
    </row>
    <row r="26" spans="2:13" ht="19.2" customHeight="1">
      <c r="B26" s="278"/>
      <c r="C26" s="234"/>
      <c r="K26" s="277"/>
    </row>
    <row r="27" spans="2:13" ht="19.2" customHeight="1">
      <c r="B27" s="278"/>
      <c r="C27" s="234"/>
      <c r="D27" s="66" t="s">
        <v>260</v>
      </c>
      <c r="K27" s="277"/>
    </row>
    <row r="28" spans="2:13" ht="19.2" customHeight="1">
      <c r="B28" s="278"/>
      <c r="C28" s="234"/>
      <c r="D28" s="66" t="s">
        <v>259</v>
      </c>
      <c r="G28" s="526">
        <f>ROUNDDOWN(H36+H38,0)</f>
        <v>0</v>
      </c>
      <c r="H28" s="527"/>
      <c r="I28" s="66" t="s">
        <v>317</v>
      </c>
      <c r="K28" s="277"/>
    </row>
    <row r="29" spans="2:13" ht="19.2" customHeight="1">
      <c r="B29" s="278"/>
      <c r="C29" s="234"/>
      <c r="F29" s="78"/>
      <c r="K29" s="277"/>
    </row>
    <row r="30" spans="2:13" ht="19.2" customHeight="1">
      <c r="B30" s="278"/>
      <c r="C30" s="234"/>
      <c r="D30" s="66" t="s">
        <v>258</v>
      </c>
      <c r="K30" s="277"/>
    </row>
    <row r="31" spans="2:13" ht="19.2" customHeight="1">
      <c r="B31" s="278"/>
      <c r="C31" s="234"/>
      <c r="G31" s="66" t="s">
        <v>302</v>
      </c>
      <c r="H31" s="66" t="s">
        <v>257</v>
      </c>
      <c r="K31" s="277"/>
    </row>
    <row r="32" spans="2:13" ht="19.2" customHeight="1">
      <c r="B32" s="278"/>
      <c r="C32" s="234"/>
      <c r="G32" s="422" t="s">
        <v>251</v>
      </c>
      <c r="H32" s="452"/>
      <c r="I32" s="452"/>
      <c r="J32" s="452"/>
      <c r="K32" s="277"/>
      <c r="M32" s="66" t="str">
        <f>TEXT(F20,"#,###")&amp;"/"&amp;TEXT(G22,"#,###")</f>
        <v>/</v>
      </c>
    </row>
    <row r="33" spans="2:18" ht="19.2" customHeight="1">
      <c r="B33" s="278"/>
      <c r="C33" s="234"/>
      <c r="G33" s="422" t="s">
        <v>251</v>
      </c>
      <c r="H33" s="438">
        <f>IF(G22=0,0,ROUNDDOWN(F20/G22*100,1))</f>
        <v>0</v>
      </c>
      <c r="I33" s="66" t="s">
        <v>256</v>
      </c>
      <c r="K33" s="277"/>
    </row>
    <row r="34" spans="2:18" ht="19.2" customHeight="1">
      <c r="B34" s="278"/>
      <c r="C34" s="234"/>
      <c r="G34" s="66" t="s">
        <v>255</v>
      </c>
      <c r="H34" s="66" t="s">
        <v>303</v>
      </c>
      <c r="K34" s="277"/>
    </row>
    <row r="35" spans="2:18" ht="19.2" customHeight="1">
      <c r="B35" s="278"/>
      <c r="C35" s="234"/>
      <c r="G35" s="422" t="s">
        <v>251</v>
      </c>
      <c r="H35" s="452"/>
      <c r="I35" s="452"/>
      <c r="J35" s="452"/>
      <c r="K35" s="277"/>
      <c r="M35" s="66" t="str">
        <f>IF(G14=0,"対象経費A1",TEXT(G14,"#,###"))&amp;"×(100%-"&amp;IF(H33=0,"控除率A4",H33&amp;"％")&amp;")"</f>
        <v>対象経費A1×(100%-控除率A4)</v>
      </c>
    </row>
    <row r="36" spans="2:18" ht="19.2" customHeight="1">
      <c r="B36" s="278"/>
      <c r="C36" s="234"/>
      <c r="G36" s="422" t="s">
        <v>251</v>
      </c>
      <c r="H36" s="453">
        <f>ROUND(G14*(100-H33)/100,0)</f>
        <v>0</v>
      </c>
      <c r="I36" s="66" t="s">
        <v>254</v>
      </c>
      <c r="K36" s="277"/>
    </row>
    <row r="37" spans="2:18" ht="19.2" customHeight="1">
      <c r="B37" s="278"/>
      <c r="C37" s="234"/>
      <c r="D37" s="66" t="s">
        <v>253</v>
      </c>
      <c r="K37" s="277"/>
    </row>
    <row r="38" spans="2:18" ht="19.2" customHeight="1">
      <c r="B38" s="278"/>
      <c r="C38" s="234"/>
      <c r="H38" s="454">
        <f>I15</f>
        <v>0</v>
      </c>
      <c r="I38" s="66" t="s">
        <v>252</v>
      </c>
      <c r="K38" s="277"/>
      <c r="N38" s="251" t="s">
        <v>190</v>
      </c>
      <c r="O38" s="250"/>
      <c r="P38" s="249"/>
    </row>
    <row r="39" spans="2:18" ht="19.2" customHeight="1" thickBot="1">
      <c r="B39" s="278"/>
      <c r="C39" s="234"/>
      <c r="K39" s="277"/>
      <c r="N39" s="244" t="s">
        <v>191</v>
      </c>
      <c r="O39" s="243" t="s">
        <v>192</v>
      </c>
      <c r="P39" s="242" t="s">
        <v>193</v>
      </c>
    </row>
    <row r="40" spans="2:18" ht="19.2" customHeight="1">
      <c r="B40" s="278"/>
      <c r="C40" s="234"/>
      <c r="D40" s="280" t="s">
        <v>306</v>
      </c>
      <c r="E40" s="280"/>
      <c r="F40" s="446" t="s">
        <v>318</v>
      </c>
      <c r="G40" s="280"/>
      <c r="H40" s="280"/>
      <c r="I40" s="280"/>
      <c r="J40" s="280"/>
      <c r="K40" s="279"/>
      <c r="L40" s="66" t="s">
        <v>250</v>
      </c>
      <c r="M40" s="66">
        <v>1.1000000000000001</v>
      </c>
      <c r="N40" s="241" t="s">
        <v>194</v>
      </c>
      <c r="O40" s="240" t="s">
        <v>194</v>
      </c>
      <c r="P40" s="239" t="s">
        <v>195</v>
      </c>
    </row>
    <row r="41" spans="2:18" ht="19.2" customHeight="1">
      <c r="B41" s="278"/>
      <c r="C41" s="234"/>
      <c r="F41" s="452"/>
      <c r="H41" s="455">
        <f>ROUNDDOWN(ROUNDDOWN(E10/1000,0)-(G25+G28)*M40,0)</f>
        <v>0</v>
      </c>
      <c r="I41" s="66" t="s">
        <v>319</v>
      </c>
      <c r="K41" s="277"/>
      <c r="L41" s="66" t="str">
        <f>"="&amp;IF(F20=0,"4契約額",TEXT(ROUNDDOWN(E10/1000,0),"#,###"))&amp;"－("&amp;IF(F20=0,"①",G25)&amp;"+"&amp;IF(F20=0,"②）",G28&amp;")")&amp;"*"&amp;IF(F20=0,"消費税率",M40)</f>
        <v>=4契約額－(①+②）*消費税率</v>
      </c>
      <c r="N41" s="238">
        <f>ROUND(IF(ISERROR(#REF!*$M$46),0,#REF!*$M$46),0)</f>
        <v>0</v>
      </c>
      <c r="O41" s="237">
        <f>IF(ISERROR(#REF!*$M$46),0,#REF!*$M$46)</f>
        <v>0</v>
      </c>
      <c r="P41" s="236"/>
      <c r="Q41" s="235"/>
    </row>
    <row r="42" spans="2:18" ht="19.2" customHeight="1" thickBot="1">
      <c r="B42" s="276"/>
      <c r="C42" s="275"/>
      <c r="D42" s="274"/>
      <c r="E42" s="274"/>
      <c r="F42" s="274"/>
      <c r="G42" s="274"/>
      <c r="H42" s="274"/>
      <c r="I42" s="274"/>
      <c r="J42" s="274"/>
      <c r="K42" s="273"/>
      <c r="N42" s="233">
        <f>ROUND(IF(ISERROR(#REF!*$M$46),0,#REF!*$M$46),0)</f>
        <v>0</v>
      </c>
      <c r="O42" s="232">
        <f>IF(ISERROR(#REF!*$M$46),0,#REF!*$M$46)</f>
        <v>0</v>
      </c>
      <c r="P42" s="231"/>
      <c r="Q42" s="223">
        <f>+F46</f>
        <v>0</v>
      </c>
      <c r="R42" s="230" t="s">
        <v>196</v>
      </c>
    </row>
    <row r="43" spans="2:18" ht="19.2" customHeight="1" thickTop="1" thickBot="1">
      <c r="B43" s="252"/>
      <c r="C43" s="228"/>
      <c r="D43" s="228"/>
      <c r="E43" s="228"/>
      <c r="F43" s="228"/>
      <c r="G43" s="228"/>
      <c r="H43" s="228"/>
      <c r="K43" s="422"/>
      <c r="N43" s="225">
        <f>SUM(N41:N42)</f>
        <v>0</v>
      </c>
      <c r="O43" s="224">
        <f>SUM(O41:O42)</f>
        <v>0</v>
      </c>
      <c r="P43" s="224">
        <f>SUM(P41:P42)</f>
        <v>0</v>
      </c>
      <c r="Q43" s="223">
        <f>+Q42-N43</f>
        <v>0</v>
      </c>
      <c r="R43" s="222" t="s">
        <v>197</v>
      </c>
    </row>
    <row r="44" spans="2:18" ht="19.2" customHeight="1" thickTop="1">
      <c r="B44" s="445" t="s">
        <v>247</v>
      </c>
      <c r="C44" s="415" t="s">
        <v>312</v>
      </c>
      <c r="D44" s="248"/>
      <c r="E44" s="247" t="s">
        <v>310</v>
      </c>
      <c r="F44" s="447"/>
      <c r="H44" s="415" t="s">
        <v>313</v>
      </c>
      <c r="M44" s="66" t="str">
        <f>"＝"&amp;IF(E10=0,"4契約額",E10)&amp;"ー("&amp;IF(G25=0,"①",G25)&amp;"+"&amp;IF(G28=0,"②",G28)&amp;"）×"&amp;M40</f>
        <v>＝4契約額ー(①+②）×1.1</v>
      </c>
    </row>
    <row r="45" spans="2:18" ht="19.2" customHeight="1">
      <c r="B45" s="71"/>
      <c r="C45" s="240"/>
      <c r="D45" s="516" t="s">
        <v>316</v>
      </c>
      <c r="E45" s="517"/>
      <c r="F45" s="516" t="s">
        <v>308</v>
      </c>
      <c r="G45" s="517"/>
      <c r="H45" s="240" t="s">
        <v>315</v>
      </c>
    </row>
    <row r="46" spans="2:18" ht="19.2" customHeight="1">
      <c r="B46" s="71" t="s">
        <v>246</v>
      </c>
      <c r="C46" s="229">
        <f>SUM(E60,J60)</f>
        <v>0</v>
      </c>
      <c r="D46" s="520">
        <f>ROUNDDOWN(E10/1000,0)</f>
        <v>0</v>
      </c>
      <c r="E46" s="521"/>
      <c r="F46" s="518">
        <f>H41</f>
        <v>0</v>
      </c>
      <c r="G46" s="519"/>
      <c r="H46" s="439">
        <f>M46</f>
        <v>0</v>
      </c>
      <c r="M46" s="226">
        <f>IF(C46=0,0,ROUND(F46/C46,4))</f>
        <v>0</v>
      </c>
    </row>
    <row r="47" spans="2:18" ht="19.2" customHeight="1">
      <c r="H47" s="420"/>
      <c r="N47" s="272" t="s">
        <v>189</v>
      </c>
    </row>
    <row r="48" spans="2:18" ht="19.2" customHeight="1" thickBot="1">
      <c r="H48" s="271"/>
      <c r="N48" s="244" t="s">
        <v>191</v>
      </c>
      <c r="O48" s="243" t="s">
        <v>192</v>
      </c>
      <c r="P48" s="242" t="s">
        <v>193</v>
      </c>
      <c r="Q48" s="235"/>
    </row>
    <row r="49" spans="3:20" ht="19.2" customHeight="1">
      <c r="C49" s="270" t="s">
        <v>198</v>
      </c>
      <c r="D49" s="269" t="s">
        <v>249</v>
      </c>
      <c r="E49" s="268" t="s">
        <v>312</v>
      </c>
      <c r="F49" s="440" t="s">
        <v>309</v>
      </c>
      <c r="H49" s="270" t="s">
        <v>198</v>
      </c>
      <c r="I49" s="269" t="s">
        <v>249</v>
      </c>
      <c r="J49" s="268" t="s">
        <v>312</v>
      </c>
      <c r="K49" s="440" t="s">
        <v>309</v>
      </c>
      <c r="N49" s="241" t="s">
        <v>194</v>
      </c>
      <c r="O49" s="240" t="s">
        <v>194</v>
      </c>
      <c r="P49" s="239" t="s">
        <v>195</v>
      </c>
      <c r="Q49" s="235"/>
    </row>
    <row r="50" spans="3:20" ht="19.2" customHeight="1">
      <c r="C50" s="267"/>
      <c r="D50" s="266"/>
      <c r="E50" s="265"/>
      <c r="F50" s="442">
        <f t="shared" ref="F50:F59" si="0">ROUND(O50+P50,0)</f>
        <v>0</v>
      </c>
      <c r="H50" s="267"/>
      <c r="I50" s="266"/>
      <c r="J50" s="265"/>
      <c r="K50" s="441">
        <f t="shared" ref="K50:K59" si="1">ROUND(S50+T50,0)</f>
        <v>0</v>
      </c>
      <c r="N50" s="238">
        <f t="shared" ref="N50:N56" si="2">ROUND(IF(ISERROR(E50*$M$46),0,E50*$M$46),0)</f>
        <v>0</v>
      </c>
      <c r="O50" s="237">
        <f t="shared" ref="O50:O59" si="3">IF(ISERROR(E50*$M$46),0,E50*$M$46)</f>
        <v>0</v>
      </c>
      <c r="P50" s="236"/>
      <c r="Q50" s="235"/>
      <c r="R50" s="238">
        <f t="shared" ref="R50:R59" si="4">ROUND(IF(ISERROR(J50*$M$46),0,J50*$M$46),0)</f>
        <v>0</v>
      </c>
      <c r="S50" s="237">
        <f t="shared" ref="S50:S59" si="5">IF(ISERROR(J50*$M$46),0,J50*$M$46)</f>
        <v>0</v>
      </c>
      <c r="T50" s="236"/>
    </row>
    <row r="51" spans="3:20" ht="19.2" customHeight="1">
      <c r="C51" s="263" t="s">
        <v>248</v>
      </c>
      <c r="D51" s="261"/>
      <c r="E51" s="260"/>
      <c r="F51" s="441">
        <f t="shared" si="0"/>
        <v>0</v>
      </c>
      <c r="H51" s="263" t="s">
        <v>216</v>
      </c>
      <c r="I51" s="261"/>
      <c r="J51" s="260"/>
      <c r="K51" s="441">
        <f t="shared" si="1"/>
        <v>0</v>
      </c>
      <c r="N51" s="259">
        <f t="shared" si="2"/>
        <v>0</v>
      </c>
      <c r="O51" s="258">
        <f t="shared" si="3"/>
        <v>0</v>
      </c>
      <c r="P51" s="257"/>
      <c r="Q51" s="235"/>
      <c r="R51" s="259">
        <f t="shared" si="4"/>
        <v>0</v>
      </c>
      <c r="S51" s="258">
        <f t="shared" si="5"/>
        <v>0</v>
      </c>
      <c r="T51" s="257"/>
    </row>
    <row r="52" spans="3:20" ht="19.2" customHeight="1">
      <c r="C52" s="263"/>
      <c r="D52" s="261"/>
      <c r="E52" s="260"/>
      <c r="F52" s="441">
        <f t="shared" si="0"/>
        <v>0</v>
      </c>
      <c r="H52" s="263"/>
      <c r="I52" s="261"/>
      <c r="J52" s="260"/>
      <c r="K52" s="441">
        <f t="shared" si="1"/>
        <v>0</v>
      </c>
      <c r="N52" s="259">
        <f t="shared" si="2"/>
        <v>0</v>
      </c>
      <c r="O52" s="258">
        <f t="shared" si="3"/>
        <v>0</v>
      </c>
      <c r="P52" s="257"/>
      <c r="Q52" s="235"/>
      <c r="R52" s="259">
        <f t="shared" si="4"/>
        <v>0</v>
      </c>
      <c r="S52" s="258">
        <f t="shared" si="5"/>
        <v>0</v>
      </c>
      <c r="T52" s="257"/>
    </row>
    <row r="53" spans="3:20" ht="19.2" customHeight="1">
      <c r="C53" s="263"/>
      <c r="D53" s="261"/>
      <c r="E53" s="260"/>
      <c r="F53" s="441">
        <f t="shared" si="0"/>
        <v>0</v>
      </c>
      <c r="H53" s="263"/>
      <c r="I53" s="261"/>
      <c r="J53" s="260"/>
      <c r="K53" s="441">
        <f t="shared" si="1"/>
        <v>0</v>
      </c>
      <c r="N53" s="259">
        <f t="shared" si="2"/>
        <v>0</v>
      </c>
      <c r="O53" s="258">
        <f t="shared" si="3"/>
        <v>0</v>
      </c>
      <c r="P53" s="257"/>
      <c r="Q53" s="235"/>
      <c r="R53" s="259">
        <f t="shared" si="4"/>
        <v>0</v>
      </c>
      <c r="S53" s="258">
        <f t="shared" si="5"/>
        <v>0</v>
      </c>
      <c r="T53" s="257"/>
    </row>
    <row r="54" spans="3:20" ht="19.2" customHeight="1">
      <c r="C54" s="263"/>
      <c r="D54" s="261"/>
      <c r="E54" s="260"/>
      <c r="F54" s="441">
        <f t="shared" si="0"/>
        <v>0</v>
      </c>
      <c r="H54" s="263"/>
      <c r="I54" s="261"/>
      <c r="J54" s="260"/>
      <c r="K54" s="441">
        <f t="shared" si="1"/>
        <v>0</v>
      </c>
      <c r="N54" s="259">
        <f t="shared" si="2"/>
        <v>0</v>
      </c>
      <c r="O54" s="258">
        <f t="shared" si="3"/>
        <v>0</v>
      </c>
      <c r="P54" s="257"/>
      <c r="Q54" s="235"/>
      <c r="R54" s="259">
        <f t="shared" si="4"/>
        <v>0</v>
      </c>
      <c r="S54" s="258">
        <f t="shared" si="5"/>
        <v>0</v>
      </c>
      <c r="T54" s="257"/>
    </row>
    <row r="55" spans="3:20" ht="19.2" customHeight="1">
      <c r="C55" s="263"/>
      <c r="D55" s="261"/>
      <c r="E55" s="260"/>
      <c r="F55" s="441">
        <f t="shared" si="0"/>
        <v>0</v>
      </c>
      <c r="H55" s="263"/>
      <c r="I55" s="261"/>
      <c r="J55" s="260"/>
      <c r="K55" s="441">
        <f t="shared" si="1"/>
        <v>0</v>
      </c>
      <c r="N55" s="259">
        <f t="shared" si="2"/>
        <v>0</v>
      </c>
      <c r="O55" s="258">
        <f t="shared" si="3"/>
        <v>0</v>
      </c>
      <c r="P55" s="257"/>
      <c r="Q55" s="235"/>
      <c r="R55" s="259">
        <f t="shared" si="4"/>
        <v>0</v>
      </c>
      <c r="S55" s="258">
        <f t="shared" si="5"/>
        <v>0</v>
      </c>
      <c r="T55" s="257"/>
    </row>
    <row r="56" spans="3:20" ht="19.2" customHeight="1">
      <c r="C56" s="263"/>
      <c r="D56" s="261"/>
      <c r="E56" s="260"/>
      <c r="F56" s="441">
        <f t="shared" si="0"/>
        <v>0</v>
      </c>
      <c r="H56" s="263"/>
      <c r="I56" s="261"/>
      <c r="J56" s="260"/>
      <c r="K56" s="441">
        <f t="shared" si="1"/>
        <v>0</v>
      </c>
      <c r="N56" s="259">
        <f t="shared" si="2"/>
        <v>0</v>
      </c>
      <c r="O56" s="258">
        <f t="shared" si="3"/>
        <v>0</v>
      </c>
      <c r="P56" s="257"/>
      <c r="Q56" s="235"/>
      <c r="R56" s="259">
        <f t="shared" si="4"/>
        <v>0</v>
      </c>
      <c r="S56" s="258">
        <f t="shared" si="5"/>
        <v>0</v>
      </c>
      <c r="T56" s="257"/>
    </row>
    <row r="57" spans="3:20" ht="19.2" customHeight="1">
      <c r="C57" s="263"/>
      <c r="D57" s="261"/>
      <c r="E57" s="260"/>
      <c r="F57" s="441"/>
      <c r="H57" s="263"/>
      <c r="I57" s="261"/>
      <c r="J57" s="260"/>
      <c r="K57" s="441">
        <f t="shared" si="1"/>
        <v>0</v>
      </c>
      <c r="N57" s="259"/>
      <c r="O57" s="258">
        <f t="shared" si="3"/>
        <v>0</v>
      </c>
      <c r="P57" s="257"/>
      <c r="Q57" s="235"/>
      <c r="R57" s="259">
        <f t="shared" si="4"/>
        <v>0</v>
      </c>
      <c r="S57" s="258">
        <f t="shared" si="5"/>
        <v>0</v>
      </c>
      <c r="T57" s="257"/>
    </row>
    <row r="58" spans="3:20" ht="19.2" customHeight="1">
      <c r="C58" s="263"/>
      <c r="D58" s="261"/>
      <c r="E58" s="260"/>
      <c r="F58" s="441">
        <f t="shared" si="0"/>
        <v>0</v>
      </c>
      <c r="H58" s="263"/>
      <c r="I58" s="261"/>
      <c r="J58" s="260"/>
      <c r="K58" s="441">
        <f t="shared" si="1"/>
        <v>0</v>
      </c>
      <c r="N58" s="259">
        <f>ROUND(IF(ISERROR(E58*$M$46),0,E58*$M$46),0)</f>
        <v>0</v>
      </c>
      <c r="O58" s="258">
        <f t="shared" si="3"/>
        <v>0</v>
      </c>
      <c r="P58" s="257"/>
      <c r="Q58" s="235"/>
      <c r="R58" s="259">
        <f t="shared" si="4"/>
        <v>0</v>
      </c>
      <c r="S58" s="258">
        <f t="shared" si="5"/>
        <v>0</v>
      </c>
      <c r="T58" s="257"/>
    </row>
    <row r="59" spans="3:20" ht="19.2" customHeight="1" thickBot="1">
      <c r="C59" s="262"/>
      <c r="D59" s="261"/>
      <c r="E59" s="260"/>
      <c r="F59" s="441">
        <f t="shared" si="0"/>
        <v>0</v>
      </c>
      <c r="H59" s="262"/>
      <c r="I59" s="261"/>
      <c r="J59" s="260"/>
      <c r="K59" s="441">
        <f t="shared" si="1"/>
        <v>0</v>
      </c>
      <c r="N59" s="259">
        <f>ROUND(IF(ISERROR(E59*$M$46),0,E59*$M$46),0)</f>
        <v>0</v>
      </c>
      <c r="O59" s="258">
        <f t="shared" si="3"/>
        <v>0</v>
      </c>
      <c r="P59" s="257"/>
      <c r="Q59" s="64"/>
      <c r="R59" s="259">
        <f t="shared" si="4"/>
        <v>0</v>
      </c>
      <c r="S59" s="258">
        <f t="shared" si="5"/>
        <v>0</v>
      </c>
      <c r="T59" s="257"/>
    </row>
    <row r="60" spans="3:20" ht="19.2" customHeight="1" thickTop="1" thickBot="1">
      <c r="C60" s="256" t="s">
        <v>1</v>
      </c>
      <c r="D60" s="255">
        <f>COUNTA(D50:D59)</f>
        <v>0</v>
      </c>
      <c r="E60" s="254">
        <f>SUM(E50:E59)</f>
        <v>0</v>
      </c>
      <c r="F60" s="456">
        <f>SUM(F50:F59)</f>
        <v>0</v>
      </c>
      <c r="H60" s="256" t="s">
        <v>1</v>
      </c>
      <c r="I60" s="255">
        <f>COUNTA(I50:I59)</f>
        <v>0</v>
      </c>
      <c r="J60" s="254">
        <f>SUM(J50:J59)</f>
        <v>0</v>
      </c>
      <c r="K60" s="456">
        <f>SUM(K50:K59)</f>
        <v>0</v>
      </c>
      <c r="N60" s="225">
        <f>SUM(N50:N59)</f>
        <v>0</v>
      </c>
      <c r="O60" s="224">
        <f>SUM(O50:O59)</f>
        <v>0</v>
      </c>
      <c r="P60" s="224">
        <f>SUM(P50:P59)</f>
        <v>0</v>
      </c>
      <c r="Q60" s="235"/>
      <c r="R60" s="225">
        <f>SUM(R50:R59)</f>
        <v>0</v>
      </c>
      <c r="S60" s="224">
        <f>SUM(S50:S59)</f>
        <v>0</v>
      </c>
      <c r="T60" s="224">
        <f>SUM(T50:T59)</f>
        <v>0</v>
      </c>
    </row>
    <row r="61" spans="3:20" ht="19.2" customHeight="1">
      <c r="C61" s="253"/>
      <c r="D61" s="66" t="s">
        <v>314</v>
      </c>
    </row>
  </sheetData>
  <mergeCells count="13">
    <mergeCell ref="E10:F10"/>
    <mergeCell ref="G25:H25"/>
    <mergeCell ref="G28:H28"/>
    <mergeCell ref="E12:G12"/>
    <mergeCell ref="E18:F18"/>
    <mergeCell ref="G20:H20"/>
    <mergeCell ref="G14:H14"/>
    <mergeCell ref="I12:J12"/>
    <mergeCell ref="D45:E45"/>
    <mergeCell ref="F45:G45"/>
    <mergeCell ref="F46:G46"/>
    <mergeCell ref="D46:E46"/>
    <mergeCell ref="G22:H22"/>
  </mergeCells>
  <phoneticPr fontId="10"/>
  <pageMargins left="1.19" right="0.39370078740157483" top="0.66" bottom="0.39370078740157483" header="0.31496062992125984" footer="0.31496062992125984"/>
  <pageSetup paperSize="9" scale="71"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32632-021C-4982-AB8F-537A0BB742C0}">
  <sheetPr>
    <pageSetUpPr fitToPage="1"/>
  </sheetPr>
  <dimension ref="B1:M35"/>
  <sheetViews>
    <sheetView view="pageBreakPreview" zoomScale="60" zoomScaleNormal="100" workbookViewId="0">
      <selection activeCell="C2" sqref="C2"/>
    </sheetView>
  </sheetViews>
  <sheetFormatPr defaultRowHeight="13.2"/>
  <cols>
    <col min="1" max="1" width="0.88671875" style="47" customWidth="1"/>
    <col min="2" max="2" width="2.109375" style="47" customWidth="1"/>
    <col min="3" max="5" width="9" style="47"/>
    <col min="6" max="6" width="15" style="47" customWidth="1"/>
    <col min="7" max="7" width="10.109375" style="47" customWidth="1"/>
    <col min="8" max="8" width="2" style="47" customWidth="1"/>
    <col min="9" max="9" width="5" style="47" customWidth="1"/>
    <col min="10" max="10" width="6.77734375" style="47" customWidth="1"/>
    <col min="11" max="12" width="10" style="47" customWidth="1"/>
    <col min="13" max="13" width="2.33203125" style="47" customWidth="1"/>
    <col min="14" max="14" width="1.109375" style="47" customWidth="1"/>
    <col min="15" max="256" width="9" style="47"/>
    <col min="257" max="257" width="0.88671875" style="47" customWidth="1"/>
    <col min="258" max="258" width="2.109375" style="47" customWidth="1"/>
    <col min="259" max="261" width="9" style="47"/>
    <col min="262" max="262" width="15" style="47" customWidth="1"/>
    <col min="263" max="263" width="10.109375" style="47" customWidth="1"/>
    <col min="264" max="264" width="2" style="47" customWidth="1"/>
    <col min="265" max="265" width="5" style="47" customWidth="1"/>
    <col min="266" max="266" width="6.77734375" style="47" customWidth="1"/>
    <col min="267" max="268" width="10" style="47" customWidth="1"/>
    <col min="269" max="269" width="2.33203125" style="47" customWidth="1"/>
    <col min="270" max="270" width="1.109375" style="47" customWidth="1"/>
    <col min="271" max="512" width="9" style="47"/>
    <col min="513" max="513" width="0.88671875" style="47" customWidth="1"/>
    <col min="514" max="514" width="2.109375" style="47" customWidth="1"/>
    <col min="515" max="517" width="9" style="47"/>
    <col min="518" max="518" width="15" style="47" customWidth="1"/>
    <col min="519" max="519" width="10.109375" style="47" customWidth="1"/>
    <col min="520" max="520" width="2" style="47" customWidth="1"/>
    <col min="521" max="521" width="5" style="47" customWidth="1"/>
    <col min="522" max="522" width="6.77734375" style="47" customWidth="1"/>
    <col min="523" max="524" width="10" style="47" customWidth="1"/>
    <col min="525" max="525" width="2.33203125" style="47" customWidth="1"/>
    <col min="526" max="526" width="1.109375" style="47" customWidth="1"/>
    <col min="527" max="768" width="9" style="47"/>
    <col min="769" max="769" width="0.88671875" style="47" customWidth="1"/>
    <col min="770" max="770" width="2.109375" style="47" customWidth="1"/>
    <col min="771" max="773" width="9" style="47"/>
    <col min="774" max="774" width="15" style="47" customWidth="1"/>
    <col min="775" max="775" width="10.109375" style="47" customWidth="1"/>
    <col min="776" max="776" width="2" style="47" customWidth="1"/>
    <col min="777" max="777" width="5" style="47" customWidth="1"/>
    <col min="778" max="778" width="6.77734375" style="47" customWidth="1"/>
    <col min="779" max="780" width="10" style="47" customWidth="1"/>
    <col min="781" max="781" width="2.33203125" style="47" customWidth="1"/>
    <col min="782" max="782" width="1.109375" style="47" customWidth="1"/>
    <col min="783" max="1024" width="9" style="47"/>
    <col min="1025" max="1025" width="0.88671875" style="47" customWidth="1"/>
    <col min="1026" max="1026" width="2.109375" style="47" customWidth="1"/>
    <col min="1027" max="1029" width="9" style="47"/>
    <col min="1030" max="1030" width="15" style="47" customWidth="1"/>
    <col min="1031" max="1031" width="10.109375" style="47" customWidth="1"/>
    <col min="1032" max="1032" width="2" style="47" customWidth="1"/>
    <col min="1033" max="1033" width="5" style="47" customWidth="1"/>
    <col min="1034" max="1034" width="6.77734375" style="47" customWidth="1"/>
    <col min="1035" max="1036" width="10" style="47" customWidth="1"/>
    <col min="1037" max="1037" width="2.33203125" style="47" customWidth="1"/>
    <col min="1038" max="1038" width="1.109375" style="47" customWidth="1"/>
    <col min="1039" max="1280" width="9" style="47"/>
    <col min="1281" max="1281" width="0.88671875" style="47" customWidth="1"/>
    <col min="1282" max="1282" width="2.109375" style="47" customWidth="1"/>
    <col min="1283" max="1285" width="9" style="47"/>
    <col min="1286" max="1286" width="15" style="47" customWidth="1"/>
    <col min="1287" max="1287" width="10.109375" style="47" customWidth="1"/>
    <col min="1288" max="1288" width="2" style="47" customWidth="1"/>
    <col min="1289" max="1289" width="5" style="47" customWidth="1"/>
    <col min="1290" max="1290" width="6.77734375" style="47" customWidth="1"/>
    <col min="1291" max="1292" width="10" style="47" customWidth="1"/>
    <col min="1293" max="1293" width="2.33203125" style="47" customWidth="1"/>
    <col min="1294" max="1294" width="1.109375" style="47" customWidth="1"/>
    <col min="1295" max="1536" width="9" style="47"/>
    <col min="1537" max="1537" width="0.88671875" style="47" customWidth="1"/>
    <col min="1538" max="1538" width="2.109375" style="47" customWidth="1"/>
    <col min="1539" max="1541" width="9" style="47"/>
    <col min="1542" max="1542" width="15" style="47" customWidth="1"/>
    <col min="1543" max="1543" width="10.109375" style="47" customWidth="1"/>
    <col min="1544" max="1544" width="2" style="47" customWidth="1"/>
    <col min="1545" max="1545" width="5" style="47" customWidth="1"/>
    <col min="1546" max="1546" width="6.77734375" style="47" customWidth="1"/>
    <col min="1547" max="1548" width="10" style="47" customWidth="1"/>
    <col min="1549" max="1549" width="2.33203125" style="47" customWidth="1"/>
    <col min="1550" max="1550" width="1.109375" style="47" customWidth="1"/>
    <col min="1551" max="1792" width="9" style="47"/>
    <col min="1793" max="1793" width="0.88671875" style="47" customWidth="1"/>
    <col min="1794" max="1794" width="2.109375" style="47" customWidth="1"/>
    <col min="1795" max="1797" width="9" style="47"/>
    <col min="1798" max="1798" width="15" style="47" customWidth="1"/>
    <col min="1799" max="1799" width="10.109375" style="47" customWidth="1"/>
    <col min="1800" max="1800" width="2" style="47" customWidth="1"/>
    <col min="1801" max="1801" width="5" style="47" customWidth="1"/>
    <col min="1802" max="1802" width="6.77734375" style="47" customWidth="1"/>
    <col min="1803" max="1804" width="10" style="47" customWidth="1"/>
    <col min="1805" max="1805" width="2.33203125" style="47" customWidth="1"/>
    <col min="1806" max="1806" width="1.109375" style="47" customWidth="1"/>
    <col min="1807" max="2048" width="9" style="47"/>
    <col min="2049" max="2049" width="0.88671875" style="47" customWidth="1"/>
    <col min="2050" max="2050" width="2.109375" style="47" customWidth="1"/>
    <col min="2051" max="2053" width="9" style="47"/>
    <col min="2054" max="2054" width="15" style="47" customWidth="1"/>
    <col min="2055" max="2055" width="10.109375" style="47" customWidth="1"/>
    <col min="2056" max="2056" width="2" style="47" customWidth="1"/>
    <col min="2057" max="2057" width="5" style="47" customWidth="1"/>
    <col min="2058" max="2058" width="6.77734375" style="47" customWidth="1"/>
    <col min="2059" max="2060" width="10" style="47" customWidth="1"/>
    <col min="2061" max="2061" width="2.33203125" style="47" customWidth="1"/>
    <col min="2062" max="2062" width="1.109375" style="47" customWidth="1"/>
    <col min="2063" max="2304" width="9" style="47"/>
    <col min="2305" max="2305" width="0.88671875" style="47" customWidth="1"/>
    <col min="2306" max="2306" width="2.109375" style="47" customWidth="1"/>
    <col min="2307" max="2309" width="9" style="47"/>
    <col min="2310" max="2310" width="15" style="47" customWidth="1"/>
    <col min="2311" max="2311" width="10.109375" style="47" customWidth="1"/>
    <col min="2312" max="2312" width="2" style="47" customWidth="1"/>
    <col min="2313" max="2313" width="5" style="47" customWidth="1"/>
    <col min="2314" max="2314" width="6.77734375" style="47" customWidth="1"/>
    <col min="2315" max="2316" width="10" style="47" customWidth="1"/>
    <col min="2317" max="2317" width="2.33203125" style="47" customWidth="1"/>
    <col min="2318" max="2318" width="1.109375" style="47" customWidth="1"/>
    <col min="2319" max="2560" width="9" style="47"/>
    <col min="2561" max="2561" width="0.88671875" style="47" customWidth="1"/>
    <col min="2562" max="2562" width="2.109375" style="47" customWidth="1"/>
    <col min="2563" max="2565" width="9" style="47"/>
    <col min="2566" max="2566" width="15" style="47" customWidth="1"/>
    <col min="2567" max="2567" width="10.109375" style="47" customWidth="1"/>
    <col min="2568" max="2568" width="2" style="47" customWidth="1"/>
    <col min="2569" max="2569" width="5" style="47" customWidth="1"/>
    <col min="2570" max="2570" width="6.77734375" style="47" customWidth="1"/>
    <col min="2571" max="2572" width="10" style="47" customWidth="1"/>
    <col min="2573" max="2573" width="2.33203125" style="47" customWidth="1"/>
    <col min="2574" max="2574" width="1.109375" style="47" customWidth="1"/>
    <col min="2575" max="2816" width="9" style="47"/>
    <col min="2817" max="2817" width="0.88671875" style="47" customWidth="1"/>
    <col min="2818" max="2818" width="2.109375" style="47" customWidth="1"/>
    <col min="2819" max="2821" width="9" style="47"/>
    <col min="2822" max="2822" width="15" style="47" customWidth="1"/>
    <col min="2823" max="2823" width="10.109375" style="47" customWidth="1"/>
    <col min="2824" max="2824" width="2" style="47" customWidth="1"/>
    <col min="2825" max="2825" width="5" style="47" customWidth="1"/>
    <col min="2826" max="2826" width="6.77734375" style="47" customWidth="1"/>
    <col min="2827" max="2828" width="10" style="47" customWidth="1"/>
    <col min="2829" max="2829" width="2.33203125" style="47" customWidth="1"/>
    <col min="2830" max="2830" width="1.109375" style="47" customWidth="1"/>
    <col min="2831" max="3072" width="9" style="47"/>
    <col min="3073" max="3073" width="0.88671875" style="47" customWidth="1"/>
    <col min="3074" max="3074" width="2.109375" style="47" customWidth="1"/>
    <col min="3075" max="3077" width="9" style="47"/>
    <col min="3078" max="3078" width="15" style="47" customWidth="1"/>
    <col min="3079" max="3079" width="10.109375" style="47" customWidth="1"/>
    <col min="3080" max="3080" width="2" style="47" customWidth="1"/>
    <col min="3081" max="3081" width="5" style="47" customWidth="1"/>
    <col min="3082" max="3082" width="6.77734375" style="47" customWidth="1"/>
    <col min="3083" max="3084" width="10" style="47" customWidth="1"/>
    <col min="3085" max="3085" width="2.33203125" style="47" customWidth="1"/>
    <col min="3086" max="3086" width="1.109375" style="47" customWidth="1"/>
    <col min="3087" max="3328" width="9" style="47"/>
    <col min="3329" max="3329" width="0.88671875" style="47" customWidth="1"/>
    <col min="3330" max="3330" width="2.109375" style="47" customWidth="1"/>
    <col min="3331" max="3333" width="9" style="47"/>
    <col min="3334" max="3334" width="15" style="47" customWidth="1"/>
    <col min="3335" max="3335" width="10.109375" style="47" customWidth="1"/>
    <col min="3336" max="3336" width="2" style="47" customWidth="1"/>
    <col min="3337" max="3337" width="5" style="47" customWidth="1"/>
    <col min="3338" max="3338" width="6.77734375" style="47" customWidth="1"/>
    <col min="3339" max="3340" width="10" style="47" customWidth="1"/>
    <col min="3341" max="3341" width="2.33203125" style="47" customWidth="1"/>
    <col min="3342" max="3342" width="1.109375" style="47" customWidth="1"/>
    <col min="3343" max="3584" width="9" style="47"/>
    <col min="3585" max="3585" width="0.88671875" style="47" customWidth="1"/>
    <col min="3586" max="3586" width="2.109375" style="47" customWidth="1"/>
    <col min="3587" max="3589" width="9" style="47"/>
    <col min="3590" max="3590" width="15" style="47" customWidth="1"/>
    <col min="3591" max="3591" width="10.109375" style="47" customWidth="1"/>
    <col min="3592" max="3592" width="2" style="47" customWidth="1"/>
    <col min="3593" max="3593" width="5" style="47" customWidth="1"/>
    <col min="3594" max="3594" width="6.77734375" style="47" customWidth="1"/>
    <col min="3595" max="3596" width="10" style="47" customWidth="1"/>
    <col min="3597" max="3597" width="2.33203125" style="47" customWidth="1"/>
    <col min="3598" max="3598" width="1.109375" style="47" customWidth="1"/>
    <col min="3599" max="3840" width="9" style="47"/>
    <col min="3841" max="3841" width="0.88671875" style="47" customWidth="1"/>
    <col min="3842" max="3842" width="2.109375" style="47" customWidth="1"/>
    <col min="3843" max="3845" width="9" style="47"/>
    <col min="3846" max="3846" width="15" style="47" customWidth="1"/>
    <col min="3847" max="3847" width="10.109375" style="47" customWidth="1"/>
    <col min="3848" max="3848" width="2" style="47" customWidth="1"/>
    <col min="3849" max="3849" width="5" style="47" customWidth="1"/>
    <col min="3850" max="3850" width="6.77734375" style="47" customWidth="1"/>
    <col min="3851" max="3852" width="10" style="47" customWidth="1"/>
    <col min="3853" max="3853" width="2.33203125" style="47" customWidth="1"/>
    <col min="3854" max="3854" width="1.109375" style="47" customWidth="1"/>
    <col min="3855" max="4096" width="9" style="47"/>
    <col min="4097" max="4097" width="0.88671875" style="47" customWidth="1"/>
    <col min="4098" max="4098" width="2.109375" style="47" customWidth="1"/>
    <col min="4099" max="4101" width="9" style="47"/>
    <col min="4102" max="4102" width="15" style="47" customWidth="1"/>
    <col min="4103" max="4103" width="10.109375" style="47" customWidth="1"/>
    <col min="4104" max="4104" width="2" style="47" customWidth="1"/>
    <col min="4105" max="4105" width="5" style="47" customWidth="1"/>
    <col min="4106" max="4106" width="6.77734375" style="47" customWidth="1"/>
    <col min="4107" max="4108" width="10" style="47" customWidth="1"/>
    <col min="4109" max="4109" width="2.33203125" style="47" customWidth="1"/>
    <col min="4110" max="4110" width="1.109375" style="47" customWidth="1"/>
    <col min="4111" max="4352" width="9" style="47"/>
    <col min="4353" max="4353" width="0.88671875" style="47" customWidth="1"/>
    <col min="4354" max="4354" width="2.109375" style="47" customWidth="1"/>
    <col min="4355" max="4357" width="9" style="47"/>
    <col min="4358" max="4358" width="15" style="47" customWidth="1"/>
    <col min="4359" max="4359" width="10.109375" style="47" customWidth="1"/>
    <col min="4360" max="4360" width="2" style="47" customWidth="1"/>
    <col min="4361" max="4361" width="5" style="47" customWidth="1"/>
    <col min="4362" max="4362" width="6.77734375" style="47" customWidth="1"/>
    <col min="4363" max="4364" width="10" style="47" customWidth="1"/>
    <col min="4365" max="4365" width="2.33203125" style="47" customWidth="1"/>
    <col min="4366" max="4366" width="1.109375" style="47" customWidth="1"/>
    <col min="4367" max="4608" width="9" style="47"/>
    <col min="4609" max="4609" width="0.88671875" style="47" customWidth="1"/>
    <col min="4610" max="4610" width="2.109375" style="47" customWidth="1"/>
    <col min="4611" max="4613" width="9" style="47"/>
    <col min="4614" max="4614" width="15" style="47" customWidth="1"/>
    <col min="4615" max="4615" width="10.109375" style="47" customWidth="1"/>
    <col min="4616" max="4616" width="2" style="47" customWidth="1"/>
    <col min="4617" max="4617" width="5" style="47" customWidth="1"/>
    <col min="4618" max="4618" width="6.77734375" style="47" customWidth="1"/>
    <col min="4619" max="4620" width="10" style="47" customWidth="1"/>
    <col min="4621" max="4621" width="2.33203125" style="47" customWidth="1"/>
    <col min="4622" max="4622" width="1.109375" style="47" customWidth="1"/>
    <col min="4623" max="4864" width="9" style="47"/>
    <col min="4865" max="4865" width="0.88671875" style="47" customWidth="1"/>
    <col min="4866" max="4866" width="2.109375" style="47" customWidth="1"/>
    <col min="4867" max="4869" width="9" style="47"/>
    <col min="4870" max="4870" width="15" style="47" customWidth="1"/>
    <col min="4871" max="4871" width="10.109375" style="47" customWidth="1"/>
    <col min="4872" max="4872" width="2" style="47" customWidth="1"/>
    <col min="4873" max="4873" width="5" style="47" customWidth="1"/>
    <col min="4874" max="4874" width="6.77734375" style="47" customWidth="1"/>
    <col min="4875" max="4876" width="10" style="47" customWidth="1"/>
    <col min="4877" max="4877" width="2.33203125" style="47" customWidth="1"/>
    <col min="4878" max="4878" width="1.109375" style="47" customWidth="1"/>
    <col min="4879" max="5120" width="9" style="47"/>
    <col min="5121" max="5121" width="0.88671875" style="47" customWidth="1"/>
    <col min="5122" max="5122" width="2.109375" style="47" customWidth="1"/>
    <col min="5123" max="5125" width="9" style="47"/>
    <col min="5126" max="5126" width="15" style="47" customWidth="1"/>
    <col min="5127" max="5127" width="10.109375" style="47" customWidth="1"/>
    <col min="5128" max="5128" width="2" style="47" customWidth="1"/>
    <col min="5129" max="5129" width="5" style="47" customWidth="1"/>
    <col min="5130" max="5130" width="6.77734375" style="47" customWidth="1"/>
    <col min="5131" max="5132" width="10" style="47" customWidth="1"/>
    <col min="5133" max="5133" width="2.33203125" style="47" customWidth="1"/>
    <col min="5134" max="5134" width="1.109375" style="47" customWidth="1"/>
    <col min="5135" max="5376" width="9" style="47"/>
    <col min="5377" max="5377" width="0.88671875" style="47" customWidth="1"/>
    <col min="5378" max="5378" width="2.109375" style="47" customWidth="1"/>
    <col min="5379" max="5381" width="9" style="47"/>
    <col min="5382" max="5382" width="15" style="47" customWidth="1"/>
    <col min="5383" max="5383" width="10.109375" style="47" customWidth="1"/>
    <col min="5384" max="5384" width="2" style="47" customWidth="1"/>
    <col min="5385" max="5385" width="5" style="47" customWidth="1"/>
    <col min="5386" max="5386" width="6.77734375" style="47" customWidth="1"/>
    <col min="5387" max="5388" width="10" style="47" customWidth="1"/>
    <col min="5389" max="5389" width="2.33203125" style="47" customWidth="1"/>
    <col min="5390" max="5390" width="1.109375" style="47" customWidth="1"/>
    <col min="5391" max="5632" width="9" style="47"/>
    <col min="5633" max="5633" width="0.88671875" style="47" customWidth="1"/>
    <col min="5634" max="5634" width="2.109375" style="47" customWidth="1"/>
    <col min="5635" max="5637" width="9" style="47"/>
    <col min="5638" max="5638" width="15" style="47" customWidth="1"/>
    <col min="5639" max="5639" width="10.109375" style="47" customWidth="1"/>
    <col min="5640" max="5640" width="2" style="47" customWidth="1"/>
    <col min="5641" max="5641" width="5" style="47" customWidth="1"/>
    <col min="5642" max="5642" width="6.77734375" style="47" customWidth="1"/>
    <col min="5643" max="5644" width="10" style="47" customWidth="1"/>
    <col min="5645" max="5645" width="2.33203125" style="47" customWidth="1"/>
    <col min="5646" max="5646" width="1.109375" style="47" customWidth="1"/>
    <col min="5647" max="5888" width="9" style="47"/>
    <col min="5889" max="5889" width="0.88671875" style="47" customWidth="1"/>
    <col min="5890" max="5890" width="2.109375" style="47" customWidth="1"/>
    <col min="5891" max="5893" width="9" style="47"/>
    <col min="5894" max="5894" width="15" style="47" customWidth="1"/>
    <col min="5895" max="5895" width="10.109375" style="47" customWidth="1"/>
    <col min="5896" max="5896" width="2" style="47" customWidth="1"/>
    <col min="5897" max="5897" width="5" style="47" customWidth="1"/>
    <col min="5898" max="5898" width="6.77734375" style="47" customWidth="1"/>
    <col min="5899" max="5900" width="10" style="47" customWidth="1"/>
    <col min="5901" max="5901" width="2.33203125" style="47" customWidth="1"/>
    <col min="5902" max="5902" width="1.109375" style="47" customWidth="1"/>
    <col min="5903" max="6144" width="9" style="47"/>
    <col min="6145" max="6145" width="0.88671875" style="47" customWidth="1"/>
    <col min="6146" max="6146" width="2.109375" style="47" customWidth="1"/>
    <col min="6147" max="6149" width="9" style="47"/>
    <col min="6150" max="6150" width="15" style="47" customWidth="1"/>
    <col min="6151" max="6151" width="10.109375" style="47" customWidth="1"/>
    <col min="6152" max="6152" width="2" style="47" customWidth="1"/>
    <col min="6153" max="6153" width="5" style="47" customWidth="1"/>
    <col min="6154" max="6154" width="6.77734375" style="47" customWidth="1"/>
    <col min="6155" max="6156" width="10" style="47" customWidth="1"/>
    <col min="6157" max="6157" width="2.33203125" style="47" customWidth="1"/>
    <col min="6158" max="6158" width="1.109375" style="47" customWidth="1"/>
    <col min="6159" max="6400" width="9" style="47"/>
    <col min="6401" max="6401" width="0.88671875" style="47" customWidth="1"/>
    <col min="6402" max="6402" width="2.109375" style="47" customWidth="1"/>
    <col min="6403" max="6405" width="9" style="47"/>
    <col min="6406" max="6406" width="15" style="47" customWidth="1"/>
    <col min="6407" max="6407" width="10.109375" style="47" customWidth="1"/>
    <col min="6408" max="6408" width="2" style="47" customWidth="1"/>
    <col min="6409" max="6409" width="5" style="47" customWidth="1"/>
    <col min="6410" max="6410" width="6.77734375" style="47" customWidth="1"/>
    <col min="6411" max="6412" width="10" style="47" customWidth="1"/>
    <col min="6413" max="6413" width="2.33203125" style="47" customWidth="1"/>
    <col min="6414" max="6414" width="1.109375" style="47" customWidth="1"/>
    <col min="6415" max="6656" width="9" style="47"/>
    <col min="6657" max="6657" width="0.88671875" style="47" customWidth="1"/>
    <col min="6658" max="6658" width="2.109375" style="47" customWidth="1"/>
    <col min="6659" max="6661" width="9" style="47"/>
    <col min="6662" max="6662" width="15" style="47" customWidth="1"/>
    <col min="6663" max="6663" width="10.109375" style="47" customWidth="1"/>
    <col min="6664" max="6664" width="2" style="47" customWidth="1"/>
    <col min="6665" max="6665" width="5" style="47" customWidth="1"/>
    <col min="6666" max="6666" width="6.77734375" style="47" customWidth="1"/>
    <col min="6667" max="6668" width="10" style="47" customWidth="1"/>
    <col min="6669" max="6669" width="2.33203125" style="47" customWidth="1"/>
    <col min="6670" max="6670" width="1.109375" style="47" customWidth="1"/>
    <col min="6671" max="6912" width="9" style="47"/>
    <col min="6913" max="6913" width="0.88671875" style="47" customWidth="1"/>
    <col min="6914" max="6914" width="2.109375" style="47" customWidth="1"/>
    <col min="6915" max="6917" width="9" style="47"/>
    <col min="6918" max="6918" width="15" style="47" customWidth="1"/>
    <col min="6919" max="6919" width="10.109375" style="47" customWidth="1"/>
    <col min="6920" max="6920" width="2" style="47" customWidth="1"/>
    <col min="6921" max="6921" width="5" style="47" customWidth="1"/>
    <col min="6922" max="6922" width="6.77734375" style="47" customWidth="1"/>
    <col min="6923" max="6924" width="10" style="47" customWidth="1"/>
    <col min="6925" max="6925" width="2.33203125" style="47" customWidth="1"/>
    <col min="6926" max="6926" width="1.109375" style="47" customWidth="1"/>
    <col min="6927" max="7168" width="9" style="47"/>
    <col min="7169" max="7169" width="0.88671875" style="47" customWidth="1"/>
    <col min="7170" max="7170" width="2.109375" style="47" customWidth="1"/>
    <col min="7171" max="7173" width="9" style="47"/>
    <col min="7174" max="7174" width="15" style="47" customWidth="1"/>
    <col min="7175" max="7175" width="10.109375" style="47" customWidth="1"/>
    <col min="7176" max="7176" width="2" style="47" customWidth="1"/>
    <col min="7177" max="7177" width="5" style="47" customWidth="1"/>
    <col min="7178" max="7178" width="6.77734375" style="47" customWidth="1"/>
    <col min="7179" max="7180" width="10" style="47" customWidth="1"/>
    <col min="7181" max="7181" width="2.33203125" style="47" customWidth="1"/>
    <col min="7182" max="7182" width="1.109375" style="47" customWidth="1"/>
    <col min="7183" max="7424" width="9" style="47"/>
    <col min="7425" max="7425" width="0.88671875" style="47" customWidth="1"/>
    <col min="7426" max="7426" width="2.109375" style="47" customWidth="1"/>
    <col min="7427" max="7429" width="9" style="47"/>
    <col min="7430" max="7430" width="15" style="47" customWidth="1"/>
    <col min="7431" max="7431" width="10.109375" style="47" customWidth="1"/>
    <col min="7432" max="7432" width="2" style="47" customWidth="1"/>
    <col min="7433" max="7433" width="5" style="47" customWidth="1"/>
    <col min="7434" max="7434" width="6.77734375" style="47" customWidth="1"/>
    <col min="7435" max="7436" width="10" style="47" customWidth="1"/>
    <col min="7437" max="7437" width="2.33203125" style="47" customWidth="1"/>
    <col min="7438" max="7438" width="1.109375" style="47" customWidth="1"/>
    <col min="7439" max="7680" width="9" style="47"/>
    <col min="7681" max="7681" width="0.88671875" style="47" customWidth="1"/>
    <col min="7682" max="7682" width="2.109375" style="47" customWidth="1"/>
    <col min="7683" max="7685" width="9" style="47"/>
    <col min="7686" max="7686" width="15" style="47" customWidth="1"/>
    <col min="7687" max="7687" width="10.109375" style="47" customWidth="1"/>
    <col min="7688" max="7688" width="2" style="47" customWidth="1"/>
    <col min="7689" max="7689" width="5" style="47" customWidth="1"/>
    <col min="7690" max="7690" width="6.77734375" style="47" customWidth="1"/>
    <col min="7691" max="7692" width="10" style="47" customWidth="1"/>
    <col min="7693" max="7693" width="2.33203125" style="47" customWidth="1"/>
    <col min="7694" max="7694" width="1.109375" style="47" customWidth="1"/>
    <col min="7695" max="7936" width="9" style="47"/>
    <col min="7937" max="7937" width="0.88671875" style="47" customWidth="1"/>
    <col min="7938" max="7938" width="2.109375" style="47" customWidth="1"/>
    <col min="7939" max="7941" width="9" style="47"/>
    <col min="7942" max="7942" width="15" style="47" customWidth="1"/>
    <col min="7943" max="7943" width="10.109375" style="47" customWidth="1"/>
    <col min="7944" max="7944" width="2" style="47" customWidth="1"/>
    <col min="7945" max="7945" width="5" style="47" customWidth="1"/>
    <col min="7946" max="7946" width="6.77734375" style="47" customWidth="1"/>
    <col min="7947" max="7948" width="10" style="47" customWidth="1"/>
    <col min="7949" max="7949" width="2.33203125" style="47" customWidth="1"/>
    <col min="7950" max="7950" width="1.109375" style="47" customWidth="1"/>
    <col min="7951" max="8192" width="9" style="47"/>
    <col min="8193" max="8193" width="0.88671875" style="47" customWidth="1"/>
    <col min="8194" max="8194" width="2.109375" style="47" customWidth="1"/>
    <col min="8195" max="8197" width="9" style="47"/>
    <col min="8198" max="8198" width="15" style="47" customWidth="1"/>
    <col min="8199" max="8199" width="10.109375" style="47" customWidth="1"/>
    <col min="8200" max="8200" width="2" style="47" customWidth="1"/>
    <col min="8201" max="8201" width="5" style="47" customWidth="1"/>
    <col min="8202" max="8202" width="6.77734375" style="47" customWidth="1"/>
    <col min="8203" max="8204" width="10" style="47" customWidth="1"/>
    <col min="8205" max="8205" width="2.33203125" style="47" customWidth="1"/>
    <col min="8206" max="8206" width="1.109375" style="47" customWidth="1"/>
    <col min="8207" max="8448" width="9" style="47"/>
    <col min="8449" max="8449" width="0.88671875" style="47" customWidth="1"/>
    <col min="8450" max="8450" width="2.109375" style="47" customWidth="1"/>
    <col min="8451" max="8453" width="9" style="47"/>
    <col min="8454" max="8454" width="15" style="47" customWidth="1"/>
    <col min="8455" max="8455" width="10.109375" style="47" customWidth="1"/>
    <col min="8456" max="8456" width="2" style="47" customWidth="1"/>
    <col min="8457" max="8457" width="5" style="47" customWidth="1"/>
    <col min="8458" max="8458" width="6.77734375" style="47" customWidth="1"/>
    <col min="8459" max="8460" width="10" style="47" customWidth="1"/>
    <col min="8461" max="8461" width="2.33203125" style="47" customWidth="1"/>
    <col min="8462" max="8462" width="1.109375" style="47" customWidth="1"/>
    <col min="8463" max="8704" width="9" style="47"/>
    <col min="8705" max="8705" width="0.88671875" style="47" customWidth="1"/>
    <col min="8706" max="8706" width="2.109375" style="47" customWidth="1"/>
    <col min="8707" max="8709" width="9" style="47"/>
    <col min="8710" max="8710" width="15" style="47" customWidth="1"/>
    <col min="8711" max="8711" width="10.109375" style="47" customWidth="1"/>
    <col min="8712" max="8712" width="2" style="47" customWidth="1"/>
    <col min="8713" max="8713" width="5" style="47" customWidth="1"/>
    <col min="8714" max="8714" width="6.77734375" style="47" customWidth="1"/>
    <col min="8715" max="8716" width="10" style="47" customWidth="1"/>
    <col min="8717" max="8717" width="2.33203125" style="47" customWidth="1"/>
    <col min="8718" max="8718" width="1.109375" style="47" customWidth="1"/>
    <col min="8719" max="8960" width="9" style="47"/>
    <col min="8961" max="8961" width="0.88671875" style="47" customWidth="1"/>
    <col min="8962" max="8962" width="2.109375" style="47" customWidth="1"/>
    <col min="8963" max="8965" width="9" style="47"/>
    <col min="8966" max="8966" width="15" style="47" customWidth="1"/>
    <col min="8967" max="8967" width="10.109375" style="47" customWidth="1"/>
    <col min="8968" max="8968" width="2" style="47" customWidth="1"/>
    <col min="8969" max="8969" width="5" style="47" customWidth="1"/>
    <col min="8970" max="8970" width="6.77734375" style="47" customWidth="1"/>
    <col min="8971" max="8972" width="10" style="47" customWidth="1"/>
    <col min="8973" max="8973" width="2.33203125" style="47" customWidth="1"/>
    <col min="8974" max="8974" width="1.109375" style="47" customWidth="1"/>
    <col min="8975" max="9216" width="9" style="47"/>
    <col min="9217" max="9217" width="0.88671875" style="47" customWidth="1"/>
    <col min="9218" max="9218" width="2.109375" style="47" customWidth="1"/>
    <col min="9219" max="9221" width="9" style="47"/>
    <col min="9222" max="9222" width="15" style="47" customWidth="1"/>
    <col min="9223" max="9223" width="10.109375" style="47" customWidth="1"/>
    <col min="9224" max="9224" width="2" style="47" customWidth="1"/>
    <col min="9225" max="9225" width="5" style="47" customWidth="1"/>
    <col min="9226" max="9226" width="6.77734375" style="47" customWidth="1"/>
    <col min="9227" max="9228" width="10" style="47" customWidth="1"/>
    <col min="9229" max="9229" width="2.33203125" style="47" customWidth="1"/>
    <col min="9230" max="9230" width="1.109375" style="47" customWidth="1"/>
    <col min="9231" max="9472" width="9" style="47"/>
    <col min="9473" max="9473" width="0.88671875" style="47" customWidth="1"/>
    <col min="9474" max="9474" width="2.109375" style="47" customWidth="1"/>
    <col min="9475" max="9477" width="9" style="47"/>
    <col min="9478" max="9478" width="15" style="47" customWidth="1"/>
    <col min="9479" max="9479" width="10.109375" style="47" customWidth="1"/>
    <col min="9480" max="9480" width="2" style="47" customWidth="1"/>
    <col min="9481" max="9481" width="5" style="47" customWidth="1"/>
    <col min="9482" max="9482" width="6.77734375" style="47" customWidth="1"/>
    <col min="9483" max="9484" width="10" style="47" customWidth="1"/>
    <col min="9485" max="9485" width="2.33203125" style="47" customWidth="1"/>
    <col min="9486" max="9486" width="1.109375" style="47" customWidth="1"/>
    <col min="9487" max="9728" width="9" style="47"/>
    <col min="9729" max="9729" width="0.88671875" style="47" customWidth="1"/>
    <col min="9730" max="9730" width="2.109375" style="47" customWidth="1"/>
    <col min="9731" max="9733" width="9" style="47"/>
    <col min="9734" max="9734" width="15" style="47" customWidth="1"/>
    <col min="9735" max="9735" width="10.109375" style="47" customWidth="1"/>
    <col min="9736" max="9736" width="2" style="47" customWidth="1"/>
    <col min="9737" max="9737" width="5" style="47" customWidth="1"/>
    <col min="9738" max="9738" width="6.77734375" style="47" customWidth="1"/>
    <col min="9739" max="9740" width="10" style="47" customWidth="1"/>
    <col min="9741" max="9741" width="2.33203125" style="47" customWidth="1"/>
    <col min="9742" max="9742" width="1.109375" style="47" customWidth="1"/>
    <col min="9743" max="9984" width="9" style="47"/>
    <col min="9985" max="9985" width="0.88671875" style="47" customWidth="1"/>
    <col min="9986" max="9986" width="2.109375" style="47" customWidth="1"/>
    <col min="9987" max="9989" width="9" style="47"/>
    <col min="9990" max="9990" width="15" style="47" customWidth="1"/>
    <col min="9991" max="9991" width="10.109375" style="47" customWidth="1"/>
    <col min="9992" max="9992" width="2" style="47" customWidth="1"/>
    <col min="9993" max="9993" width="5" style="47" customWidth="1"/>
    <col min="9994" max="9994" width="6.77734375" style="47" customWidth="1"/>
    <col min="9995" max="9996" width="10" style="47" customWidth="1"/>
    <col min="9997" max="9997" width="2.33203125" style="47" customWidth="1"/>
    <col min="9998" max="9998" width="1.109375" style="47" customWidth="1"/>
    <col min="9999" max="10240" width="9" style="47"/>
    <col min="10241" max="10241" width="0.88671875" style="47" customWidth="1"/>
    <col min="10242" max="10242" width="2.109375" style="47" customWidth="1"/>
    <col min="10243" max="10245" width="9" style="47"/>
    <col min="10246" max="10246" width="15" style="47" customWidth="1"/>
    <col min="10247" max="10247" width="10.109375" style="47" customWidth="1"/>
    <col min="10248" max="10248" width="2" style="47" customWidth="1"/>
    <col min="10249" max="10249" width="5" style="47" customWidth="1"/>
    <col min="10250" max="10250" width="6.77734375" style="47" customWidth="1"/>
    <col min="10251" max="10252" width="10" style="47" customWidth="1"/>
    <col min="10253" max="10253" width="2.33203125" style="47" customWidth="1"/>
    <col min="10254" max="10254" width="1.109375" style="47" customWidth="1"/>
    <col min="10255" max="10496" width="9" style="47"/>
    <col min="10497" max="10497" width="0.88671875" style="47" customWidth="1"/>
    <col min="10498" max="10498" width="2.109375" style="47" customWidth="1"/>
    <col min="10499" max="10501" width="9" style="47"/>
    <col min="10502" max="10502" width="15" style="47" customWidth="1"/>
    <col min="10503" max="10503" width="10.109375" style="47" customWidth="1"/>
    <col min="10504" max="10504" width="2" style="47" customWidth="1"/>
    <col min="10505" max="10505" width="5" style="47" customWidth="1"/>
    <col min="10506" max="10506" width="6.77734375" style="47" customWidth="1"/>
    <col min="10507" max="10508" width="10" style="47" customWidth="1"/>
    <col min="10509" max="10509" width="2.33203125" style="47" customWidth="1"/>
    <col min="10510" max="10510" width="1.109375" style="47" customWidth="1"/>
    <col min="10511" max="10752" width="9" style="47"/>
    <col min="10753" max="10753" width="0.88671875" style="47" customWidth="1"/>
    <col min="10754" max="10754" width="2.109375" style="47" customWidth="1"/>
    <col min="10755" max="10757" width="9" style="47"/>
    <col min="10758" max="10758" width="15" style="47" customWidth="1"/>
    <col min="10759" max="10759" width="10.109375" style="47" customWidth="1"/>
    <col min="10760" max="10760" width="2" style="47" customWidth="1"/>
    <col min="10761" max="10761" width="5" style="47" customWidth="1"/>
    <col min="10762" max="10762" width="6.77734375" style="47" customWidth="1"/>
    <col min="10763" max="10764" width="10" style="47" customWidth="1"/>
    <col min="10765" max="10765" width="2.33203125" style="47" customWidth="1"/>
    <col min="10766" max="10766" width="1.109375" style="47" customWidth="1"/>
    <col min="10767" max="11008" width="9" style="47"/>
    <col min="11009" max="11009" width="0.88671875" style="47" customWidth="1"/>
    <col min="11010" max="11010" width="2.109375" style="47" customWidth="1"/>
    <col min="11011" max="11013" width="9" style="47"/>
    <col min="11014" max="11014" width="15" style="47" customWidth="1"/>
    <col min="11015" max="11015" width="10.109375" style="47" customWidth="1"/>
    <col min="11016" max="11016" width="2" style="47" customWidth="1"/>
    <col min="11017" max="11017" width="5" style="47" customWidth="1"/>
    <col min="11018" max="11018" width="6.77734375" style="47" customWidth="1"/>
    <col min="11019" max="11020" width="10" style="47" customWidth="1"/>
    <col min="11021" max="11021" width="2.33203125" style="47" customWidth="1"/>
    <col min="11022" max="11022" width="1.109375" style="47" customWidth="1"/>
    <col min="11023" max="11264" width="9" style="47"/>
    <col min="11265" max="11265" width="0.88671875" style="47" customWidth="1"/>
    <col min="11266" max="11266" width="2.109375" style="47" customWidth="1"/>
    <col min="11267" max="11269" width="9" style="47"/>
    <col min="11270" max="11270" width="15" style="47" customWidth="1"/>
    <col min="11271" max="11271" width="10.109375" style="47" customWidth="1"/>
    <col min="11272" max="11272" width="2" style="47" customWidth="1"/>
    <col min="11273" max="11273" width="5" style="47" customWidth="1"/>
    <col min="11274" max="11274" width="6.77734375" style="47" customWidth="1"/>
    <col min="11275" max="11276" width="10" style="47" customWidth="1"/>
    <col min="11277" max="11277" width="2.33203125" style="47" customWidth="1"/>
    <col min="11278" max="11278" width="1.109375" style="47" customWidth="1"/>
    <col min="11279" max="11520" width="9" style="47"/>
    <col min="11521" max="11521" width="0.88671875" style="47" customWidth="1"/>
    <col min="11522" max="11522" width="2.109375" style="47" customWidth="1"/>
    <col min="11523" max="11525" width="9" style="47"/>
    <col min="11526" max="11526" width="15" style="47" customWidth="1"/>
    <col min="11527" max="11527" width="10.109375" style="47" customWidth="1"/>
    <col min="11528" max="11528" width="2" style="47" customWidth="1"/>
    <col min="11529" max="11529" width="5" style="47" customWidth="1"/>
    <col min="11530" max="11530" width="6.77734375" style="47" customWidth="1"/>
    <col min="11531" max="11532" width="10" style="47" customWidth="1"/>
    <col min="11533" max="11533" width="2.33203125" style="47" customWidth="1"/>
    <col min="11534" max="11534" width="1.109375" style="47" customWidth="1"/>
    <col min="11535" max="11776" width="9" style="47"/>
    <col min="11777" max="11777" width="0.88671875" style="47" customWidth="1"/>
    <col min="11778" max="11778" width="2.109375" style="47" customWidth="1"/>
    <col min="11779" max="11781" width="9" style="47"/>
    <col min="11782" max="11782" width="15" style="47" customWidth="1"/>
    <col min="11783" max="11783" width="10.109375" style="47" customWidth="1"/>
    <col min="11784" max="11784" width="2" style="47" customWidth="1"/>
    <col min="11785" max="11785" width="5" style="47" customWidth="1"/>
    <col min="11786" max="11786" width="6.77734375" style="47" customWidth="1"/>
    <col min="11787" max="11788" width="10" style="47" customWidth="1"/>
    <col min="11789" max="11789" width="2.33203125" style="47" customWidth="1"/>
    <col min="11790" max="11790" width="1.109375" style="47" customWidth="1"/>
    <col min="11791" max="12032" width="9" style="47"/>
    <col min="12033" max="12033" width="0.88671875" style="47" customWidth="1"/>
    <col min="12034" max="12034" width="2.109375" style="47" customWidth="1"/>
    <col min="12035" max="12037" width="9" style="47"/>
    <col min="12038" max="12038" width="15" style="47" customWidth="1"/>
    <col min="12039" max="12039" width="10.109375" style="47" customWidth="1"/>
    <col min="12040" max="12040" width="2" style="47" customWidth="1"/>
    <col min="12041" max="12041" width="5" style="47" customWidth="1"/>
    <col min="12042" max="12042" width="6.77734375" style="47" customWidth="1"/>
    <col min="12043" max="12044" width="10" style="47" customWidth="1"/>
    <col min="12045" max="12045" width="2.33203125" style="47" customWidth="1"/>
    <col min="12046" max="12046" width="1.109375" style="47" customWidth="1"/>
    <col min="12047" max="12288" width="9" style="47"/>
    <col min="12289" max="12289" width="0.88671875" style="47" customWidth="1"/>
    <col min="12290" max="12290" width="2.109375" style="47" customWidth="1"/>
    <col min="12291" max="12293" width="9" style="47"/>
    <col min="12294" max="12294" width="15" style="47" customWidth="1"/>
    <col min="12295" max="12295" width="10.109375" style="47" customWidth="1"/>
    <col min="12296" max="12296" width="2" style="47" customWidth="1"/>
    <col min="12297" max="12297" width="5" style="47" customWidth="1"/>
    <col min="12298" max="12298" width="6.77734375" style="47" customWidth="1"/>
    <col min="12299" max="12300" width="10" style="47" customWidth="1"/>
    <col min="12301" max="12301" width="2.33203125" style="47" customWidth="1"/>
    <col min="12302" max="12302" width="1.109375" style="47" customWidth="1"/>
    <col min="12303" max="12544" width="9" style="47"/>
    <col min="12545" max="12545" width="0.88671875" style="47" customWidth="1"/>
    <col min="12546" max="12546" width="2.109375" style="47" customWidth="1"/>
    <col min="12547" max="12549" width="9" style="47"/>
    <col min="12550" max="12550" width="15" style="47" customWidth="1"/>
    <col min="12551" max="12551" width="10.109375" style="47" customWidth="1"/>
    <col min="12552" max="12552" width="2" style="47" customWidth="1"/>
    <col min="12553" max="12553" width="5" style="47" customWidth="1"/>
    <col min="12554" max="12554" width="6.77734375" style="47" customWidth="1"/>
    <col min="12555" max="12556" width="10" style="47" customWidth="1"/>
    <col min="12557" max="12557" width="2.33203125" style="47" customWidth="1"/>
    <col min="12558" max="12558" width="1.109375" style="47" customWidth="1"/>
    <col min="12559" max="12800" width="9" style="47"/>
    <col min="12801" max="12801" width="0.88671875" style="47" customWidth="1"/>
    <col min="12802" max="12802" width="2.109375" style="47" customWidth="1"/>
    <col min="12803" max="12805" width="9" style="47"/>
    <col min="12806" max="12806" width="15" style="47" customWidth="1"/>
    <col min="12807" max="12807" width="10.109375" style="47" customWidth="1"/>
    <col min="12808" max="12808" width="2" style="47" customWidth="1"/>
    <col min="12809" max="12809" width="5" style="47" customWidth="1"/>
    <col min="12810" max="12810" width="6.77734375" style="47" customWidth="1"/>
    <col min="12811" max="12812" width="10" style="47" customWidth="1"/>
    <col min="12813" max="12813" width="2.33203125" style="47" customWidth="1"/>
    <col min="12814" max="12814" width="1.109375" style="47" customWidth="1"/>
    <col min="12815" max="13056" width="9" style="47"/>
    <col min="13057" max="13057" width="0.88671875" style="47" customWidth="1"/>
    <col min="13058" max="13058" width="2.109375" style="47" customWidth="1"/>
    <col min="13059" max="13061" width="9" style="47"/>
    <col min="13062" max="13062" width="15" style="47" customWidth="1"/>
    <col min="13063" max="13063" width="10.109375" style="47" customWidth="1"/>
    <col min="13064" max="13064" width="2" style="47" customWidth="1"/>
    <col min="13065" max="13065" width="5" style="47" customWidth="1"/>
    <col min="13066" max="13066" width="6.77734375" style="47" customWidth="1"/>
    <col min="13067" max="13068" width="10" style="47" customWidth="1"/>
    <col min="13069" max="13069" width="2.33203125" style="47" customWidth="1"/>
    <col min="13070" max="13070" width="1.109375" style="47" customWidth="1"/>
    <col min="13071" max="13312" width="9" style="47"/>
    <col min="13313" max="13313" width="0.88671875" style="47" customWidth="1"/>
    <col min="13314" max="13314" width="2.109375" style="47" customWidth="1"/>
    <col min="13315" max="13317" width="9" style="47"/>
    <col min="13318" max="13318" width="15" style="47" customWidth="1"/>
    <col min="13319" max="13319" width="10.109375" style="47" customWidth="1"/>
    <col min="13320" max="13320" width="2" style="47" customWidth="1"/>
    <col min="13321" max="13321" width="5" style="47" customWidth="1"/>
    <col min="13322" max="13322" width="6.77734375" style="47" customWidth="1"/>
    <col min="13323" max="13324" width="10" style="47" customWidth="1"/>
    <col min="13325" max="13325" width="2.33203125" style="47" customWidth="1"/>
    <col min="13326" max="13326" width="1.109375" style="47" customWidth="1"/>
    <col min="13327" max="13568" width="9" style="47"/>
    <col min="13569" max="13569" width="0.88671875" style="47" customWidth="1"/>
    <col min="13570" max="13570" width="2.109375" style="47" customWidth="1"/>
    <col min="13571" max="13573" width="9" style="47"/>
    <col min="13574" max="13574" width="15" style="47" customWidth="1"/>
    <col min="13575" max="13575" width="10.109375" style="47" customWidth="1"/>
    <col min="13576" max="13576" width="2" style="47" customWidth="1"/>
    <col min="13577" max="13577" width="5" style="47" customWidth="1"/>
    <col min="13578" max="13578" width="6.77734375" style="47" customWidth="1"/>
    <col min="13579" max="13580" width="10" style="47" customWidth="1"/>
    <col min="13581" max="13581" width="2.33203125" style="47" customWidth="1"/>
    <col min="13582" max="13582" width="1.109375" style="47" customWidth="1"/>
    <col min="13583" max="13824" width="9" style="47"/>
    <col min="13825" max="13825" width="0.88671875" style="47" customWidth="1"/>
    <col min="13826" max="13826" width="2.109375" style="47" customWidth="1"/>
    <col min="13827" max="13829" width="9" style="47"/>
    <col min="13830" max="13830" width="15" style="47" customWidth="1"/>
    <col min="13831" max="13831" width="10.109375" style="47" customWidth="1"/>
    <col min="13832" max="13832" width="2" style="47" customWidth="1"/>
    <col min="13833" max="13833" width="5" style="47" customWidth="1"/>
    <col min="13834" max="13834" width="6.77734375" style="47" customWidth="1"/>
    <col min="13835" max="13836" width="10" style="47" customWidth="1"/>
    <col min="13837" max="13837" width="2.33203125" style="47" customWidth="1"/>
    <col min="13838" max="13838" width="1.109375" style="47" customWidth="1"/>
    <col min="13839" max="14080" width="9" style="47"/>
    <col min="14081" max="14081" width="0.88671875" style="47" customWidth="1"/>
    <col min="14082" max="14082" width="2.109375" style="47" customWidth="1"/>
    <col min="14083" max="14085" width="9" style="47"/>
    <col min="14086" max="14086" width="15" style="47" customWidth="1"/>
    <col min="14087" max="14087" width="10.109375" style="47" customWidth="1"/>
    <col min="14088" max="14088" width="2" style="47" customWidth="1"/>
    <col min="14089" max="14089" width="5" style="47" customWidth="1"/>
    <col min="14090" max="14090" width="6.77734375" style="47" customWidth="1"/>
    <col min="14091" max="14092" width="10" style="47" customWidth="1"/>
    <col min="14093" max="14093" width="2.33203125" style="47" customWidth="1"/>
    <col min="14094" max="14094" width="1.109375" style="47" customWidth="1"/>
    <col min="14095" max="14336" width="9" style="47"/>
    <col min="14337" max="14337" width="0.88671875" style="47" customWidth="1"/>
    <col min="14338" max="14338" width="2.109375" style="47" customWidth="1"/>
    <col min="14339" max="14341" width="9" style="47"/>
    <col min="14342" max="14342" width="15" style="47" customWidth="1"/>
    <col min="14343" max="14343" width="10.109375" style="47" customWidth="1"/>
    <col min="14344" max="14344" width="2" style="47" customWidth="1"/>
    <col min="14345" max="14345" width="5" style="47" customWidth="1"/>
    <col min="14346" max="14346" width="6.77734375" style="47" customWidth="1"/>
    <col min="14347" max="14348" width="10" style="47" customWidth="1"/>
    <col min="14349" max="14349" width="2.33203125" style="47" customWidth="1"/>
    <col min="14350" max="14350" width="1.109375" style="47" customWidth="1"/>
    <col min="14351" max="14592" width="9" style="47"/>
    <col min="14593" max="14593" width="0.88671875" style="47" customWidth="1"/>
    <col min="14594" max="14594" width="2.109375" style="47" customWidth="1"/>
    <col min="14595" max="14597" width="9" style="47"/>
    <col min="14598" max="14598" width="15" style="47" customWidth="1"/>
    <col min="14599" max="14599" width="10.109375" style="47" customWidth="1"/>
    <col min="14600" max="14600" width="2" style="47" customWidth="1"/>
    <col min="14601" max="14601" width="5" style="47" customWidth="1"/>
    <col min="14602" max="14602" width="6.77734375" style="47" customWidth="1"/>
    <col min="14603" max="14604" width="10" style="47" customWidth="1"/>
    <col min="14605" max="14605" width="2.33203125" style="47" customWidth="1"/>
    <col min="14606" max="14606" width="1.109375" style="47" customWidth="1"/>
    <col min="14607" max="14848" width="9" style="47"/>
    <col min="14849" max="14849" width="0.88671875" style="47" customWidth="1"/>
    <col min="14850" max="14850" width="2.109375" style="47" customWidth="1"/>
    <col min="14851" max="14853" width="9" style="47"/>
    <col min="14854" max="14854" width="15" style="47" customWidth="1"/>
    <col min="14855" max="14855" width="10.109375" style="47" customWidth="1"/>
    <col min="14856" max="14856" width="2" style="47" customWidth="1"/>
    <col min="14857" max="14857" width="5" style="47" customWidth="1"/>
    <col min="14858" max="14858" width="6.77734375" style="47" customWidth="1"/>
    <col min="14859" max="14860" width="10" style="47" customWidth="1"/>
    <col min="14861" max="14861" width="2.33203125" style="47" customWidth="1"/>
    <col min="14862" max="14862" width="1.109375" style="47" customWidth="1"/>
    <col min="14863" max="15104" width="9" style="47"/>
    <col min="15105" max="15105" width="0.88671875" style="47" customWidth="1"/>
    <col min="15106" max="15106" width="2.109375" style="47" customWidth="1"/>
    <col min="15107" max="15109" width="9" style="47"/>
    <col min="15110" max="15110" width="15" style="47" customWidth="1"/>
    <col min="15111" max="15111" width="10.109375" style="47" customWidth="1"/>
    <col min="15112" max="15112" width="2" style="47" customWidth="1"/>
    <col min="15113" max="15113" width="5" style="47" customWidth="1"/>
    <col min="15114" max="15114" width="6.77734375" style="47" customWidth="1"/>
    <col min="15115" max="15116" width="10" style="47" customWidth="1"/>
    <col min="15117" max="15117" width="2.33203125" style="47" customWidth="1"/>
    <col min="15118" max="15118" width="1.109375" style="47" customWidth="1"/>
    <col min="15119" max="15360" width="9" style="47"/>
    <col min="15361" max="15361" width="0.88671875" style="47" customWidth="1"/>
    <col min="15362" max="15362" width="2.109375" style="47" customWidth="1"/>
    <col min="15363" max="15365" width="9" style="47"/>
    <col min="15366" max="15366" width="15" style="47" customWidth="1"/>
    <col min="15367" max="15367" width="10.109375" style="47" customWidth="1"/>
    <col min="15368" max="15368" width="2" style="47" customWidth="1"/>
    <col min="15369" max="15369" width="5" style="47" customWidth="1"/>
    <col min="15370" max="15370" width="6.77734375" style="47" customWidth="1"/>
    <col min="15371" max="15372" width="10" style="47" customWidth="1"/>
    <col min="15373" max="15373" width="2.33203125" style="47" customWidth="1"/>
    <col min="15374" max="15374" width="1.109375" style="47" customWidth="1"/>
    <col min="15375" max="15616" width="9" style="47"/>
    <col min="15617" max="15617" width="0.88671875" style="47" customWidth="1"/>
    <col min="15618" max="15618" width="2.109375" style="47" customWidth="1"/>
    <col min="15619" max="15621" width="9" style="47"/>
    <col min="15622" max="15622" width="15" style="47" customWidth="1"/>
    <col min="15623" max="15623" width="10.109375" style="47" customWidth="1"/>
    <col min="15624" max="15624" width="2" style="47" customWidth="1"/>
    <col min="15625" max="15625" width="5" style="47" customWidth="1"/>
    <col min="15626" max="15626" width="6.77734375" style="47" customWidth="1"/>
    <col min="15627" max="15628" width="10" style="47" customWidth="1"/>
    <col min="15629" max="15629" width="2.33203125" style="47" customWidth="1"/>
    <col min="15630" max="15630" width="1.109375" style="47" customWidth="1"/>
    <col min="15631" max="15872" width="9" style="47"/>
    <col min="15873" max="15873" width="0.88671875" style="47" customWidth="1"/>
    <col min="15874" max="15874" width="2.109375" style="47" customWidth="1"/>
    <col min="15875" max="15877" width="9" style="47"/>
    <col min="15878" max="15878" width="15" style="47" customWidth="1"/>
    <col min="15879" max="15879" width="10.109375" style="47" customWidth="1"/>
    <col min="15880" max="15880" width="2" style="47" customWidth="1"/>
    <col min="15881" max="15881" width="5" style="47" customWidth="1"/>
    <col min="15882" max="15882" width="6.77734375" style="47" customWidth="1"/>
    <col min="15883" max="15884" width="10" style="47" customWidth="1"/>
    <col min="15885" max="15885" width="2.33203125" style="47" customWidth="1"/>
    <col min="15886" max="15886" width="1.109375" style="47" customWidth="1"/>
    <col min="15887" max="16128" width="9" style="47"/>
    <col min="16129" max="16129" width="0.88671875" style="47" customWidth="1"/>
    <col min="16130" max="16130" width="2.109375" style="47" customWidth="1"/>
    <col min="16131" max="16133" width="9" style="47"/>
    <col min="16134" max="16134" width="15" style="47" customWidth="1"/>
    <col min="16135" max="16135" width="10.109375" style="47" customWidth="1"/>
    <col min="16136" max="16136" width="2" style="47" customWidth="1"/>
    <col min="16137" max="16137" width="5" style="47" customWidth="1"/>
    <col min="16138" max="16138" width="6.77734375" style="47" customWidth="1"/>
    <col min="16139" max="16140" width="10" style="47" customWidth="1"/>
    <col min="16141" max="16141" width="2.33203125" style="47" customWidth="1"/>
    <col min="16142" max="16142" width="1.109375" style="47" customWidth="1"/>
    <col min="16143" max="16384" width="9" style="47"/>
  </cols>
  <sheetData>
    <row r="1" spans="2:13" ht="6" customHeight="1"/>
    <row r="2" spans="2:13">
      <c r="C2" s="47" t="s">
        <v>119</v>
      </c>
    </row>
    <row r="3" spans="2:13">
      <c r="B3" s="48"/>
      <c r="C3" s="49"/>
      <c r="D3" s="49"/>
      <c r="E3" s="49"/>
      <c r="F3" s="49"/>
      <c r="G3" s="49"/>
      <c r="H3" s="49"/>
      <c r="I3" s="49"/>
      <c r="J3" s="49"/>
      <c r="K3" s="49"/>
      <c r="L3" s="49"/>
      <c r="M3" s="50"/>
    </row>
    <row r="4" spans="2:13">
      <c r="B4" s="51"/>
      <c r="M4" s="52"/>
    </row>
    <row r="5" spans="2:13" ht="18.75" customHeight="1">
      <c r="B5" s="51"/>
      <c r="J5" s="542" t="s">
        <v>133</v>
      </c>
      <c r="K5" s="542"/>
      <c r="L5" s="542"/>
      <c r="M5" s="52"/>
    </row>
    <row r="6" spans="2:13" ht="18.75" customHeight="1">
      <c r="B6" s="51"/>
      <c r="J6" s="542" t="s">
        <v>151</v>
      </c>
      <c r="K6" s="542"/>
      <c r="L6" s="542"/>
      <c r="M6" s="52"/>
    </row>
    <row r="7" spans="2:13" ht="18.75" customHeight="1">
      <c r="B7" s="51"/>
      <c r="J7" s="53"/>
      <c r="K7" s="53"/>
      <c r="L7" s="53"/>
      <c r="M7" s="52"/>
    </row>
    <row r="8" spans="2:13" ht="33.75" customHeight="1">
      <c r="B8" s="51"/>
      <c r="C8" s="54" t="s">
        <v>134</v>
      </c>
      <c r="M8" s="52"/>
    </row>
    <row r="9" spans="2:13" ht="18.75" customHeight="1">
      <c r="B9" s="51"/>
      <c r="M9" s="52"/>
    </row>
    <row r="10" spans="2:13" ht="22.5" customHeight="1">
      <c r="B10" s="51"/>
      <c r="G10" s="53" t="s">
        <v>116</v>
      </c>
      <c r="H10" s="53"/>
      <c r="I10" s="539"/>
      <c r="J10" s="539"/>
      <c r="K10" s="539"/>
      <c r="L10" s="539"/>
      <c r="M10" s="52"/>
    </row>
    <row r="11" spans="2:13" ht="22.5" customHeight="1">
      <c r="B11" s="51"/>
      <c r="G11" s="53" t="s">
        <v>120</v>
      </c>
      <c r="M11" s="52"/>
    </row>
    <row r="12" spans="2:13" ht="22.5" customHeight="1">
      <c r="B12" s="51"/>
      <c r="G12" s="53" t="s">
        <v>117</v>
      </c>
      <c r="M12" s="52"/>
    </row>
    <row r="13" spans="2:13" ht="21" customHeight="1">
      <c r="B13" s="51"/>
      <c r="M13" s="52"/>
    </row>
    <row r="14" spans="2:13" ht="31.5" customHeight="1">
      <c r="B14" s="51"/>
      <c r="C14" s="543" t="s">
        <v>153</v>
      </c>
      <c r="D14" s="543"/>
      <c r="E14" s="543"/>
      <c r="F14" s="543"/>
      <c r="G14" s="543"/>
      <c r="H14" s="543"/>
      <c r="I14" s="543"/>
      <c r="J14" s="543"/>
      <c r="K14" s="543"/>
      <c r="L14" s="543"/>
      <c r="M14" s="52"/>
    </row>
    <row r="15" spans="2:13" ht="35.25" customHeight="1">
      <c r="B15" s="51"/>
      <c r="M15" s="52"/>
    </row>
    <row r="16" spans="2:13" ht="23.25" customHeight="1">
      <c r="B16" s="51"/>
      <c r="C16" s="539" t="s">
        <v>152</v>
      </c>
      <c r="D16" s="539"/>
      <c r="E16" s="539"/>
      <c r="F16" s="539"/>
      <c r="G16" s="539"/>
      <c r="H16" s="539"/>
      <c r="I16" s="539"/>
      <c r="J16" s="539"/>
      <c r="K16" s="539"/>
      <c r="L16" s="539"/>
      <c r="M16" s="52"/>
    </row>
    <row r="17" spans="2:13" ht="23.25" customHeight="1">
      <c r="B17" s="51"/>
      <c r="C17" s="539" t="s">
        <v>121</v>
      </c>
      <c r="D17" s="539"/>
      <c r="E17" s="539"/>
      <c r="F17" s="539"/>
      <c r="G17" s="539"/>
      <c r="H17" s="539"/>
      <c r="I17" s="539"/>
      <c r="J17" s="539"/>
      <c r="K17" s="539"/>
      <c r="L17" s="539"/>
      <c r="M17" s="52"/>
    </row>
    <row r="18" spans="2:13" ht="23.25" customHeight="1">
      <c r="B18" s="51"/>
      <c r="C18" s="539" t="s">
        <v>122</v>
      </c>
      <c r="D18" s="539"/>
      <c r="E18" s="539"/>
      <c r="F18" s="539"/>
      <c r="G18" s="539"/>
      <c r="H18" s="539"/>
      <c r="I18" s="539"/>
      <c r="J18" s="539"/>
      <c r="K18" s="539"/>
      <c r="L18" s="539"/>
      <c r="M18" s="52"/>
    </row>
    <row r="19" spans="2:13" ht="23.25" customHeight="1">
      <c r="B19" s="51"/>
      <c r="C19" s="539" t="s">
        <v>123</v>
      </c>
      <c r="D19" s="539"/>
      <c r="E19" s="539"/>
      <c r="F19" s="539"/>
      <c r="G19" s="539"/>
      <c r="H19" s="539"/>
      <c r="I19" s="539"/>
      <c r="J19" s="539"/>
      <c r="K19" s="539"/>
      <c r="L19" s="539"/>
      <c r="M19" s="52"/>
    </row>
    <row r="20" spans="2:13" ht="26.25" customHeight="1">
      <c r="B20" s="51"/>
      <c r="M20" s="52"/>
    </row>
    <row r="21" spans="2:13" ht="23.25" customHeight="1">
      <c r="B21" s="51"/>
      <c r="C21" s="540" t="s">
        <v>118</v>
      </c>
      <c r="D21" s="540"/>
      <c r="E21" s="540"/>
      <c r="F21" s="540"/>
      <c r="G21" s="540"/>
      <c r="H21" s="540"/>
      <c r="I21" s="540"/>
      <c r="J21" s="540"/>
      <c r="K21" s="540"/>
      <c r="L21" s="540"/>
      <c r="M21" s="52"/>
    </row>
    <row r="22" spans="2:13">
      <c r="B22" s="51"/>
      <c r="M22" s="52"/>
    </row>
    <row r="23" spans="2:13" ht="30" customHeight="1">
      <c r="B23" s="51"/>
      <c r="C23" s="47" t="s">
        <v>124</v>
      </c>
      <c r="M23" s="52"/>
    </row>
    <row r="24" spans="2:13" ht="30" customHeight="1">
      <c r="B24" s="51"/>
      <c r="C24" s="47" t="s">
        <v>125</v>
      </c>
      <c r="M24" s="52"/>
    </row>
    <row r="25" spans="2:13" ht="30" customHeight="1">
      <c r="B25" s="51"/>
      <c r="C25" s="47" t="s">
        <v>126</v>
      </c>
      <c r="M25" s="52"/>
    </row>
    <row r="26" spans="2:13">
      <c r="B26" s="51"/>
      <c r="M26" s="52"/>
    </row>
    <row r="27" spans="2:13">
      <c r="B27" s="51"/>
      <c r="M27" s="52"/>
    </row>
    <row r="28" spans="2:13" ht="39" customHeight="1">
      <c r="B28" s="51"/>
      <c r="C28" s="541" t="s">
        <v>127</v>
      </c>
      <c r="D28" s="541"/>
      <c r="E28" s="541" t="s">
        <v>128</v>
      </c>
      <c r="F28" s="541" t="s">
        <v>129</v>
      </c>
      <c r="G28" s="541" t="s">
        <v>64</v>
      </c>
      <c r="H28" s="541"/>
      <c r="I28" s="541"/>
      <c r="J28" s="541"/>
      <c r="K28" s="541" t="s">
        <v>66</v>
      </c>
      <c r="L28" s="541"/>
      <c r="M28" s="52"/>
    </row>
    <row r="29" spans="2:13" ht="39" customHeight="1">
      <c r="B29" s="51"/>
      <c r="C29" s="541"/>
      <c r="D29" s="541"/>
      <c r="E29" s="541"/>
      <c r="F29" s="541"/>
      <c r="G29" s="541" t="s">
        <v>60</v>
      </c>
      <c r="H29" s="541"/>
      <c r="I29" s="541" t="s">
        <v>130</v>
      </c>
      <c r="J29" s="541"/>
      <c r="K29" s="55" t="s">
        <v>60</v>
      </c>
      <c r="L29" s="55" t="s">
        <v>130</v>
      </c>
      <c r="M29" s="52"/>
    </row>
    <row r="30" spans="2:13" ht="39" customHeight="1">
      <c r="B30" s="51"/>
      <c r="C30" s="536" t="s">
        <v>154</v>
      </c>
      <c r="D30" s="537"/>
      <c r="E30" s="55" t="s">
        <v>135</v>
      </c>
      <c r="F30" s="55" t="s">
        <v>136</v>
      </c>
      <c r="G30" s="538" t="s">
        <v>137</v>
      </c>
      <c r="H30" s="538"/>
      <c r="I30" s="538" t="s">
        <v>137</v>
      </c>
      <c r="J30" s="538"/>
      <c r="K30" s="56" t="s">
        <v>77</v>
      </c>
      <c r="L30" s="56" t="s">
        <v>77</v>
      </c>
      <c r="M30" s="52"/>
    </row>
    <row r="31" spans="2:13" ht="29.25" customHeight="1">
      <c r="B31" s="51"/>
      <c r="M31" s="52"/>
    </row>
    <row r="32" spans="2:13">
      <c r="B32" s="57"/>
      <c r="C32" s="58"/>
      <c r="D32" s="58"/>
      <c r="E32" s="58"/>
      <c r="F32" s="58"/>
      <c r="G32" s="58"/>
      <c r="H32" s="58"/>
      <c r="I32" s="58"/>
      <c r="J32" s="58"/>
      <c r="K32" s="58"/>
      <c r="L32" s="58"/>
      <c r="M32" s="59"/>
    </row>
    <row r="34" spans="3:3" ht="22.5" customHeight="1">
      <c r="C34" s="47" t="s">
        <v>131</v>
      </c>
    </row>
    <row r="35" spans="3:3" ht="22.5" customHeight="1">
      <c r="C35" s="47" t="s">
        <v>132</v>
      </c>
    </row>
  </sheetData>
  <mergeCells count="19">
    <mergeCell ref="C17:L17"/>
    <mergeCell ref="J5:L5"/>
    <mergeCell ref="J6:L6"/>
    <mergeCell ref="I10:L10"/>
    <mergeCell ref="C14:L14"/>
    <mergeCell ref="C16:L16"/>
    <mergeCell ref="C30:D30"/>
    <mergeCell ref="G30:H30"/>
    <mergeCell ref="I30:J30"/>
    <mergeCell ref="C18:L18"/>
    <mergeCell ref="C19:L19"/>
    <mergeCell ref="C21:L21"/>
    <mergeCell ref="C28:D29"/>
    <mergeCell ref="E28:E29"/>
    <mergeCell ref="F28:F29"/>
    <mergeCell ref="G28:J28"/>
    <mergeCell ref="K28:L28"/>
    <mergeCell ref="G29:H29"/>
    <mergeCell ref="I29:J29"/>
  </mergeCells>
  <phoneticPr fontId="10"/>
  <pageMargins left="0.98425196850393704" right="0.39370078740157483" top="0.98425196850393704" bottom="0.39370078740157483" header="0.31496062992125984" footer="0.31496062992125984"/>
  <pageSetup paperSize="9" scale="98"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FF1F8-BE9E-49A6-8894-6B7418F347A6}">
  <sheetPr>
    <pageSetUpPr fitToPage="1"/>
  </sheetPr>
  <dimension ref="B1:J26"/>
  <sheetViews>
    <sheetView view="pageBreakPreview" zoomScale="60" zoomScaleNormal="100" workbookViewId="0">
      <selection activeCell="B1" sqref="B1"/>
    </sheetView>
  </sheetViews>
  <sheetFormatPr defaultRowHeight="13.2"/>
  <cols>
    <col min="1" max="1" width="5.21875" style="47" customWidth="1"/>
    <col min="2" max="256" width="9" style="47"/>
    <col min="257" max="257" width="5.21875" style="47" customWidth="1"/>
    <col min="258" max="512" width="9" style="47"/>
    <col min="513" max="513" width="5.21875" style="47" customWidth="1"/>
    <col min="514" max="768" width="9" style="47"/>
    <col min="769" max="769" width="5.21875" style="47" customWidth="1"/>
    <col min="770" max="1024" width="9" style="47"/>
    <col min="1025" max="1025" width="5.21875" style="47" customWidth="1"/>
    <col min="1026" max="1280" width="9" style="47"/>
    <col min="1281" max="1281" width="5.21875" style="47" customWidth="1"/>
    <col min="1282" max="1536" width="9" style="47"/>
    <col min="1537" max="1537" width="5.21875" style="47" customWidth="1"/>
    <col min="1538" max="1792" width="9" style="47"/>
    <col min="1793" max="1793" width="5.21875" style="47" customWidth="1"/>
    <col min="1794" max="2048" width="9" style="47"/>
    <col min="2049" max="2049" width="5.21875" style="47" customWidth="1"/>
    <col min="2050" max="2304" width="9" style="47"/>
    <col min="2305" max="2305" width="5.21875" style="47" customWidth="1"/>
    <col min="2306" max="2560" width="9" style="47"/>
    <col min="2561" max="2561" width="5.21875" style="47" customWidth="1"/>
    <col min="2562" max="2816" width="9" style="47"/>
    <col min="2817" max="2817" width="5.21875" style="47" customWidth="1"/>
    <col min="2818" max="3072" width="9" style="47"/>
    <col min="3073" max="3073" width="5.21875" style="47" customWidth="1"/>
    <col min="3074" max="3328" width="9" style="47"/>
    <col min="3329" max="3329" width="5.21875" style="47" customWidth="1"/>
    <col min="3330" max="3584" width="9" style="47"/>
    <col min="3585" max="3585" width="5.21875" style="47" customWidth="1"/>
    <col min="3586" max="3840" width="9" style="47"/>
    <col min="3841" max="3841" width="5.21875" style="47" customWidth="1"/>
    <col min="3842" max="4096" width="9" style="47"/>
    <col min="4097" max="4097" width="5.21875" style="47" customWidth="1"/>
    <col min="4098" max="4352" width="9" style="47"/>
    <col min="4353" max="4353" width="5.21875" style="47" customWidth="1"/>
    <col min="4354" max="4608" width="9" style="47"/>
    <col min="4609" max="4609" width="5.21875" style="47" customWidth="1"/>
    <col min="4610" max="4864" width="9" style="47"/>
    <col min="4865" max="4865" width="5.21875" style="47" customWidth="1"/>
    <col min="4866" max="5120" width="9" style="47"/>
    <col min="5121" max="5121" width="5.21875" style="47" customWidth="1"/>
    <col min="5122" max="5376" width="9" style="47"/>
    <col min="5377" max="5377" width="5.21875" style="47" customWidth="1"/>
    <col min="5378" max="5632" width="9" style="47"/>
    <col min="5633" max="5633" width="5.21875" style="47" customWidth="1"/>
    <col min="5634" max="5888" width="9" style="47"/>
    <col min="5889" max="5889" width="5.21875" style="47" customWidth="1"/>
    <col min="5890" max="6144" width="9" style="47"/>
    <col min="6145" max="6145" width="5.21875" style="47" customWidth="1"/>
    <col min="6146" max="6400" width="9" style="47"/>
    <col min="6401" max="6401" width="5.21875" style="47" customWidth="1"/>
    <col min="6402" max="6656" width="9" style="47"/>
    <col min="6657" max="6657" width="5.21875" style="47" customWidth="1"/>
    <col min="6658" max="6912" width="9" style="47"/>
    <col min="6913" max="6913" width="5.21875" style="47" customWidth="1"/>
    <col min="6914" max="7168" width="9" style="47"/>
    <col min="7169" max="7169" width="5.21875" style="47" customWidth="1"/>
    <col min="7170" max="7424" width="9" style="47"/>
    <col min="7425" max="7425" width="5.21875" style="47" customWidth="1"/>
    <col min="7426" max="7680" width="9" style="47"/>
    <col min="7681" max="7681" width="5.21875" style="47" customWidth="1"/>
    <col min="7682" max="7936" width="9" style="47"/>
    <col min="7937" max="7937" width="5.21875" style="47" customWidth="1"/>
    <col min="7938" max="8192" width="9" style="47"/>
    <col min="8193" max="8193" width="5.21875" style="47" customWidth="1"/>
    <col min="8194" max="8448" width="9" style="47"/>
    <col min="8449" max="8449" width="5.21875" style="47" customWidth="1"/>
    <col min="8450" max="8704" width="9" style="47"/>
    <col min="8705" max="8705" width="5.21875" style="47" customWidth="1"/>
    <col min="8706" max="8960" width="9" style="47"/>
    <col min="8961" max="8961" width="5.21875" style="47" customWidth="1"/>
    <col min="8962" max="9216" width="9" style="47"/>
    <col min="9217" max="9217" width="5.21875" style="47" customWidth="1"/>
    <col min="9218" max="9472" width="9" style="47"/>
    <col min="9473" max="9473" width="5.21875" style="47" customWidth="1"/>
    <col min="9474" max="9728" width="9" style="47"/>
    <col min="9729" max="9729" width="5.21875" style="47" customWidth="1"/>
    <col min="9730" max="9984" width="9" style="47"/>
    <col min="9985" max="9985" width="5.21875" style="47" customWidth="1"/>
    <col min="9986" max="10240" width="9" style="47"/>
    <col min="10241" max="10241" width="5.21875" style="47" customWidth="1"/>
    <col min="10242" max="10496" width="9" style="47"/>
    <col min="10497" max="10497" width="5.21875" style="47" customWidth="1"/>
    <col min="10498" max="10752" width="9" style="47"/>
    <col min="10753" max="10753" width="5.21875" style="47" customWidth="1"/>
    <col min="10754" max="11008" width="9" style="47"/>
    <col min="11009" max="11009" width="5.21875" style="47" customWidth="1"/>
    <col min="11010" max="11264" width="9" style="47"/>
    <col min="11265" max="11265" width="5.21875" style="47" customWidth="1"/>
    <col min="11266" max="11520" width="9" style="47"/>
    <col min="11521" max="11521" width="5.21875" style="47" customWidth="1"/>
    <col min="11522" max="11776" width="9" style="47"/>
    <col min="11777" max="11777" width="5.21875" style="47" customWidth="1"/>
    <col min="11778" max="12032" width="9" style="47"/>
    <col min="12033" max="12033" width="5.21875" style="47" customWidth="1"/>
    <col min="12034" max="12288" width="9" style="47"/>
    <col min="12289" max="12289" width="5.21875" style="47" customWidth="1"/>
    <col min="12290" max="12544" width="9" style="47"/>
    <col min="12545" max="12545" width="5.21875" style="47" customWidth="1"/>
    <col min="12546" max="12800" width="9" style="47"/>
    <col min="12801" max="12801" width="5.21875" style="47" customWidth="1"/>
    <col min="12802" max="13056" width="9" style="47"/>
    <col min="13057" max="13057" width="5.21875" style="47" customWidth="1"/>
    <col min="13058" max="13312" width="9" style="47"/>
    <col min="13313" max="13313" width="5.21875" style="47" customWidth="1"/>
    <col min="13314" max="13568" width="9" style="47"/>
    <col min="13569" max="13569" width="5.21875" style="47" customWidth="1"/>
    <col min="13570" max="13824" width="9" style="47"/>
    <col min="13825" max="13825" width="5.21875" style="47" customWidth="1"/>
    <col min="13826" max="14080" width="9" style="47"/>
    <col min="14081" max="14081" width="5.21875" style="47" customWidth="1"/>
    <col min="14082" max="14336" width="9" style="47"/>
    <col min="14337" max="14337" width="5.21875" style="47" customWidth="1"/>
    <col min="14338" max="14592" width="9" style="47"/>
    <col min="14593" max="14593" width="5.21875" style="47" customWidth="1"/>
    <col min="14594" max="14848" width="9" style="47"/>
    <col min="14849" max="14849" width="5.21875" style="47" customWidth="1"/>
    <col min="14850" max="15104" width="9" style="47"/>
    <col min="15105" max="15105" width="5.21875" style="47" customWidth="1"/>
    <col min="15106" max="15360" width="9" style="47"/>
    <col min="15361" max="15361" width="5.21875" style="47" customWidth="1"/>
    <col min="15362" max="15616" width="9" style="47"/>
    <col min="15617" max="15617" width="5.21875" style="47" customWidth="1"/>
    <col min="15618" max="15872" width="9" style="47"/>
    <col min="15873" max="15873" width="5.21875" style="47" customWidth="1"/>
    <col min="15874" max="16128" width="9" style="47"/>
    <col min="16129" max="16129" width="5.21875" style="47" customWidth="1"/>
    <col min="16130" max="16384" width="9" style="47"/>
  </cols>
  <sheetData>
    <row r="1" spans="2:10">
      <c r="B1" s="47" t="s">
        <v>119</v>
      </c>
    </row>
    <row r="2" spans="2:10" ht="32.25" customHeight="1">
      <c r="B2" s="399"/>
      <c r="C2" s="399"/>
      <c r="D2" s="399"/>
      <c r="E2" s="399" t="s">
        <v>140</v>
      </c>
      <c r="F2" s="399"/>
      <c r="G2" s="399"/>
      <c r="H2" s="399"/>
      <c r="I2" s="399"/>
    </row>
    <row r="3" spans="2:10" ht="12.75" customHeight="1"/>
    <row r="4" spans="2:10" ht="20.25" customHeight="1">
      <c r="H4" s="60" t="s">
        <v>146</v>
      </c>
    </row>
    <row r="6" spans="2:10" ht="55.5" customHeight="1">
      <c r="B6" s="544" t="s">
        <v>141</v>
      </c>
      <c r="C6" s="544"/>
      <c r="D6" s="544"/>
      <c r="E6" s="545" t="s">
        <v>142</v>
      </c>
      <c r="F6" s="545"/>
      <c r="G6" s="545"/>
      <c r="H6" s="545"/>
      <c r="I6" s="545"/>
      <c r="J6" s="545"/>
    </row>
    <row r="7" spans="2:10" ht="33.75" customHeight="1">
      <c r="B7" s="544" t="s">
        <v>143</v>
      </c>
      <c r="C7" s="544"/>
      <c r="D7" s="544"/>
      <c r="E7" s="545"/>
      <c r="F7" s="545"/>
      <c r="G7" s="545"/>
      <c r="H7" s="545"/>
      <c r="I7" s="545"/>
      <c r="J7" s="545"/>
    </row>
    <row r="8" spans="2:10" ht="33.75" customHeight="1">
      <c r="B8" s="544"/>
      <c r="C8" s="544"/>
      <c r="D8" s="544"/>
      <c r="E8" s="545"/>
      <c r="F8" s="545"/>
      <c r="G8" s="545"/>
      <c r="H8" s="545"/>
      <c r="I8" s="545"/>
      <c r="J8" s="545"/>
    </row>
    <row r="9" spans="2:10" ht="33.75" customHeight="1">
      <c r="B9" s="544"/>
      <c r="C9" s="544"/>
      <c r="D9" s="544"/>
      <c r="E9" s="545"/>
      <c r="F9" s="545"/>
      <c r="G9" s="545"/>
      <c r="H9" s="545"/>
      <c r="I9" s="545"/>
      <c r="J9" s="545"/>
    </row>
    <row r="10" spans="2:10" ht="33.75" customHeight="1">
      <c r="B10" s="544"/>
      <c r="C10" s="544"/>
      <c r="D10" s="544"/>
      <c r="E10" s="545"/>
      <c r="F10" s="545"/>
      <c r="G10" s="545"/>
      <c r="H10" s="545"/>
      <c r="I10" s="545"/>
      <c r="J10" s="545"/>
    </row>
    <row r="11" spans="2:10" ht="33.75" customHeight="1">
      <c r="B11" s="544"/>
      <c r="C11" s="544"/>
      <c r="D11" s="544"/>
      <c r="E11" s="545"/>
      <c r="F11" s="545"/>
      <c r="G11" s="545"/>
      <c r="H11" s="545"/>
      <c r="I11" s="545"/>
      <c r="J11" s="545"/>
    </row>
    <row r="12" spans="2:10" ht="33.75" customHeight="1">
      <c r="B12" s="544"/>
      <c r="C12" s="544"/>
      <c r="D12" s="544"/>
      <c r="E12" s="545"/>
      <c r="F12" s="545"/>
      <c r="G12" s="545"/>
      <c r="H12" s="545"/>
      <c r="I12" s="545"/>
      <c r="J12" s="545"/>
    </row>
    <row r="13" spans="2:10" ht="33.75" customHeight="1">
      <c r="B13" s="544"/>
      <c r="C13" s="544"/>
      <c r="D13" s="544"/>
      <c r="E13" s="545"/>
      <c r="F13" s="545"/>
      <c r="G13" s="545"/>
      <c r="H13" s="545"/>
      <c r="I13" s="545"/>
      <c r="J13" s="545"/>
    </row>
    <row r="14" spans="2:10" ht="33.75" customHeight="1">
      <c r="B14" s="544" t="s">
        <v>144</v>
      </c>
      <c r="C14" s="544"/>
      <c r="D14" s="544"/>
      <c r="E14" s="545"/>
      <c r="F14" s="545"/>
      <c r="G14" s="545"/>
      <c r="H14" s="545"/>
      <c r="I14" s="545"/>
      <c r="J14" s="545"/>
    </row>
    <row r="15" spans="2:10" ht="33.75" customHeight="1">
      <c r="B15" s="544"/>
      <c r="C15" s="544"/>
      <c r="D15" s="544"/>
      <c r="E15" s="545"/>
      <c r="F15" s="545"/>
      <c r="G15" s="545"/>
      <c r="H15" s="545"/>
      <c r="I15" s="545"/>
      <c r="J15" s="545"/>
    </row>
    <row r="16" spans="2:10" ht="33.75" customHeight="1">
      <c r="B16" s="544"/>
      <c r="C16" s="544"/>
      <c r="D16" s="544"/>
      <c r="E16" s="545"/>
      <c r="F16" s="545"/>
      <c r="G16" s="545"/>
      <c r="H16" s="545"/>
      <c r="I16" s="545"/>
      <c r="J16" s="545"/>
    </row>
    <row r="17" spans="2:10" ht="33.75" customHeight="1">
      <c r="B17" s="544"/>
      <c r="C17" s="544"/>
      <c r="D17" s="544"/>
      <c r="E17" s="545"/>
      <c r="F17" s="545"/>
      <c r="G17" s="545"/>
      <c r="H17" s="545"/>
      <c r="I17" s="545"/>
      <c r="J17" s="545"/>
    </row>
    <row r="18" spans="2:10" ht="33.75" customHeight="1">
      <c r="B18" s="544"/>
      <c r="C18" s="544"/>
      <c r="D18" s="544"/>
      <c r="E18" s="545"/>
      <c r="F18" s="545"/>
      <c r="G18" s="545"/>
      <c r="H18" s="545"/>
      <c r="I18" s="545"/>
      <c r="J18" s="545"/>
    </row>
    <row r="19" spans="2:10" ht="33.75" customHeight="1">
      <c r="B19" s="544"/>
      <c r="C19" s="544"/>
      <c r="D19" s="544"/>
      <c r="E19" s="545"/>
      <c r="F19" s="545"/>
      <c r="G19" s="545"/>
      <c r="H19" s="545"/>
      <c r="I19" s="545"/>
      <c r="J19" s="545"/>
    </row>
    <row r="20" spans="2:10" ht="33.75" customHeight="1">
      <c r="B20" s="544"/>
      <c r="C20" s="544"/>
      <c r="D20" s="544"/>
      <c r="E20" s="545"/>
      <c r="F20" s="545"/>
      <c r="G20" s="545"/>
      <c r="H20" s="545"/>
      <c r="I20" s="545"/>
      <c r="J20" s="545"/>
    </row>
    <row r="21" spans="2:10" ht="33.75" customHeight="1">
      <c r="B21" s="544"/>
      <c r="C21" s="544"/>
      <c r="D21" s="544"/>
      <c r="E21" s="545"/>
      <c r="F21" s="545"/>
      <c r="G21" s="545"/>
      <c r="H21" s="545"/>
      <c r="I21" s="545"/>
      <c r="J21" s="545"/>
    </row>
    <row r="22" spans="2:10" ht="33.75" customHeight="1">
      <c r="B22" s="544"/>
      <c r="C22" s="544"/>
      <c r="D22" s="544"/>
      <c r="E22" s="545"/>
      <c r="F22" s="545"/>
      <c r="G22" s="545"/>
      <c r="H22" s="545"/>
      <c r="I22" s="545"/>
      <c r="J22" s="545"/>
    </row>
    <row r="23" spans="2:10" ht="33.75" customHeight="1">
      <c r="B23" s="544"/>
      <c r="C23" s="544"/>
      <c r="D23" s="544"/>
      <c r="E23" s="545"/>
      <c r="F23" s="545"/>
      <c r="G23" s="545"/>
      <c r="H23" s="545"/>
      <c r="I23" s="545"/>
      <c r="J23" s="545"/>
    </row>
    <row r="24" spans="2:10" ht="33.75" customHeight="1"/>
    <row r="25" spans="2:10" ht="33.75" customHeight="1"/>
    <row r="26" spans="2:10" ht="33.75" customHeight="1"/>
  </sheetData>
  <mergeCells count="36">
    <mergeCell ref="B8:D8"/>
    <mergeCell ref="E8:J8"/>
    <mergeCell ref="B6:D6"/>
    <mergeCell ref="E6:J6"/>
    <mergeCell ref="B7:D7"/>
    <mergeCell ref="E7:J7"/>
    <mergeCell ref="B9:D9"/>
    <mergeCell ref="E9:J9"/>
    <mergeCell ref="B10:D10"/>
    <mergeCell ref="E10:J10"/>
    <mergeCell ref="B11:D11"/>
    <mergeCell ref="E11:J11"/>
    <mergeCell ref="B12:D12"/>
    <mergeCell ref="E12:J12"/>
    <mergeCell ref="B13:D13"/>
    <mergeCell ref="E13:J13"/>
    <mergeCell ref="B14:D14"/>
    <mergeCell ref="E14:J14"/>
    <mergeCell ref="B15:D15"/>
    <mergeCell ref="E15:J15"/>
    <mergeCell ref="B16:D16"/>
    <mergeCell ref="E16:J16"/>
    <mergeCell ref="B17:D17"/>
    <mergeCell ref="E17:J17"/>
    <mergeCell ref="B18:D18"/>
    <mergeCell ref="E18:J18"/>
    <mergeCell ref="B19:D19"/>
    <mergeCell ref="E19:J19"/>
    <mergeCell ref="B20:D20"/>
    <mergeCell ref="E20:J20"/>
    <mergeCell ref="B21:D21"/>
    <mergeCell ref="E21:J21"/>
    <mergeCell ref="B22:D22"/>
    <mergeCell ref="E22:J22"/>
    <mergeCell ref="B23:D23"/>
    <mergeCell ref="E23:J23"/>
  </mergeCells>
  <phoneticPr fontId="10"/>
  <pageMargins left="0.98425196850393704" right="0.39370078740157483" top="0.98425196850393704" bottom="0.39370078740157483" header="0.31496062992125984" footer="0.31496062992125984"/>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1交付申請</vt:lpstr>
      <vt:lpstr>2委託申請</vt:lpstr>
      <vt:lpstr>3収支予算</vt:lpstr>
      <vt:lpstr>4補助計画</vt:lpstr>
      <vt:lpstr>5委託収支</vt:lpstr>
      <vt:lpstr>6委託経費</vt:lpstr>
      <vt:lpstr>7契約別</vt:lpstr>
      <vt:lpstr>10変更申請</vt:lpstr>
      <vt:lpstr>10変更理由</vt:lpstr>
      <vt:lpstr>'1交付申請'!Print_Area</vt:lpstr>
      <vt:lpstr>'2委託申請'!Print_Area</vt:lpstr>
      <vt:lpstr>'3収支予算'!Print_Area</vt:lpstr>
      <vt:lpstr>'4補助計画'!Print_Area</vt:lpstr>
      <vt:lpstr>'5委託収支'!Print_Area</vt:lpstr>
      <vt:lpstr>'6委託経費'!Print_Area</vt:lpstr>
      <vt:lpstr>'7契約別'!Print_Area</vt:lpstr>
      <vt:lpstr>'4補助計画'!Print_Titles</vt:lpstr>
      <vt:lpstr>'6委託経費'!Print_Titles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奈良県耕地課防災係</dc:creator>
  <cp:lastModifiedBy>奈良県</cp:lastModifiedBy>
  <cp:lastPrinted>2024-03-25T05:48:32Z</cp:lastPrinted>
  <dcterms:created xsi:type="dcterms:W3CDTF">2000-04-12T05:27:19Z</dcterms:created>
  <dcterms:modified xsi:type="dcterms:W3CDTF">2024-03-25T05:48:44Z</dcterms:modified>
</cp:coreProperties>
</file>