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803C12D-6745-423B-BB3C-FB317E9E6FE5}" xr6:coauthVersionLast="47" xr6:coauthVersionMax="47" xr10:uidLastSave="{00000000-0000-0000-0000-000000000000}"/>
  <bookViews>
    <workbookView xWindow="-120" yWindow="-120" windowWidth="29040" windowHeight="15840" tabRatio="884" xr2:uid="{00000000-000D-0000-FFFF-FFFF00000000}"/>
  </bookViews>
  <sheets>
    <sheet name="基本情報" sheetId="18" r:id="rId1"/>
    <sheet name="作業用データ（非表示）" sheetId="26" state="hidden" r:id="rId2"/>
    <sheet name="様式第１号（交付申請書）" sheetId="8" r:id="rId3"/>
    <sheet name="別紙3-1（新規）" sheetId="4" r:id="rId4"/>
    <sheet name="別紙3-2（新規）" sheetId="15" r:id="rId5"/>
    <sheet name="別紙3-2（新規）附表（購入予定物品一覧）" sheetId="34" r:id="rId6"/>
    <sheet name="予算書抄本（新規）" sheetId="16" r:id="rId7"/>
    <sheet name="補助条件確認書（新規）" sheetId="41" r:id="rId8"/>
    <sheet name="整備理由書（新規） " sheetId="42" r:id="rId9"/>
    <sheet name="様式第５号（実績報告書）" sheetId="13" r:id="rId10"/>
    <sheet name="別紙3-3" sheetId="6" r:id="rId11"/>
    <sheet name="別紙3-4" sheetId="38" r:id="rId12"/>
    <sheet name="別紙3-4附表（購入物品一覧）" sheetId="37" r:id="rId13"/>
    <sheet name="決算書抄本" sheetId="25" r:id="rId14"/>
    <sheet name="補助条件確認書（実績）" sheetId="39" r:id="rId15"/>
    <sheet name="様式第６号（請求書）" sheetId="29" r:id="rId16"/>
    <sheet name="様式第７号（消費税仕入控除）" sheetId="30" r:id="rId17"/>
    <sheet name="様式第２号（変更申請書）" sheetId="10" r:id="rId18"/>
    <sheet name="別紙3-1（変更）" sheetId="20" r:id="rId19"/>
    <sheet name="別紙3-2（変更）" sheetId="36" r:id="rId20"/>
    <sheet name="別紙3-2（変更）附表（購入予定物品一覧）" sheetId="35" r:id="rId21"/>
    <sheet name="予算書抄本（変更）" sheetId="22" r:id="rId22"/>
    <sheet name="補助条件確認書（変更）" sheetId="40" r:id="rId23"/>
    <sheet name="整備理由書（変更）" sheetId="23" r:id="rId24"/>
    <sheet name="様式第３号（中止廃止申請）" sheetId="27" r:id="rId25"/>
    <sheet name="様式第４号（概算払請求書）" sheetId="28" r:id="rId26"/>
  </sheets>
  <definedNames>
    <definedName name="_xlnm.Print_Area" localSheetId="0">基本情報!$A$1:$J$22</definedName>
    <definedName name="_xlnm.Print_Area" localSheetId="13">決算書抄本!$A$1:$M$36</definedName>
    <definedName name="_xlnm.Print_Area" localSheetId="8">'整備理由書（新規） '!$A$1:$U$37</definedName>
    <definedName name="_xlnm.Print_Area" localSheetId="23">'整備理由書（変更）'!$A$1:$U$36</definedName>
    <definedName name="_xlnm.Print_Area" localSheetId="3">'別紙3-1（新規）'!$A$1:$K$15</definedName>
    <definedName name="_xlnm.Print_Area" localSheetId="18">'別紙3-1（変更）'!$A$1:$K$15</definedName>
    <definedName name="_xlnm.Print_Area" localSheetId="4">'別紙3-2（新規）'!$A$1:$H$15</definedName>
    <definedName name="_xlnm.Print_Area" localSheetId="5">'別紙3-2（新規）附表（購入予定物品一覧）'!$A$1:$I$133</definedName>
    <definedName name="_xlnm.Print_Area" localSheetId="19">'別紙3-2（変更）'!$A$1:$H$15</definedName>
    <definedName name="_xlnm.Print_Area" localSheetId="20">'別紙3-2（変更）附表（購入予定物品一覧）'!$A$1:$I$133</definedName>
    <definedName name="_xlnm.Print_Area" localSheetId="10">'別紙3-3'!$A$1:$L$15</definedName>
    <definedName name="_xlnm.Print_Area" localSheetId="11">'別紙3-4'!$A$1:$H$15</definedName>
    <definedName name="_xlnm.Print_Area" localSheetId="12">'別紙3-4附表（購入物品一覧）'!$A$1:$I$133</definedName>
    <definedName name="_xlnm.Print_Area" localSheetId="14">'補助条件確認書（実績）'!$A$1:$U$44</definedName>
    <definedName name="_xlnm.Print_Area" localSheetId="7">'補助条件確認書（新規）'!$A$1:$U$44</definedName>
    <definedName name="_xlnm.Print_Area" localSheetId="22">'補助条件確認書（変更）'!$A$1:$U$44</definedName>
    <definedName name="_xlnm.Print_Area" localSheetId="6">'予算書抄本（新規）'!$A$1:$M$36</definedName>
    <definedName name="_xlnm.Print_Area" localSheetId="21">'予算書抄本（変更）'!$A$1:$M$36</definedName>
    <definedName name="_xlnm.Print_Area" localSheetId="2">'様式第１号（交付申請書）'!$A$1:$W$34</definedName>
    <definedName name="_xlnm.Print_Area" localSheetId="17">'様式第２号（変更申請書）'!$A$1:$W$39</definedName>
    <definedName name="_xlnm.Print_Area" localSheetId="24">'様式第３号（中止廃止申請）'!$A$1:$W$38</definedName>
    <definedName name="_xlnm.Print_Area" localSheetId="25">'様式第４号（概算払請求書）'!$A$1:$W$39</definedName>
    <definedName name="_xlnm.Print_Area" localSheetId="9">'様式第５号（実績報告書）'!$A$1:$W$30</definedName>
    <definedName name="_xlnm.Print_Area" localSheetId="15">'様式第６号（請求書）'!$A$1:$W$39</definedName>
    <definedName name="_xlnm.Print_Area" localSheetId="16">'様式第７号（消費税仕入控除）'!$A$1:$W$38</definedName>
    <definedName name="_xlnm.Print_Titles" localSheetId="5">'別紙3-2（新規）附表（購入予定物品一覧）'!$17:$18</definedName>
    <definedName name="_xlnm.Print_Titles" localSheetId="20">'別紙3-2（変更）附表（購入予定物品一覧）'!$17:$18</definedName>
    <definedName name="_xlnm.Print_Titles" localSheetId="12">'別紙3-4附表（購入物品一覧）'!$17:$18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35" l="1"/>
  <c r="L7" i="42" l="1"/>
  <c r="M11" i="30" l="1"/>
  <c r="M29" i="29"/>
  <c r="G31" i="25"/>
  <c r="M12" i="13"/>
  <c r="M29" i="28"/>
  <c r="M11" i="27"/>
  <c r="G31" i="22"/>
  <c r="M12" i="10"/>
  <c r="G31" i="16"/>
  <c r="M12" i="8"/>
  <c r="M10" i="8"/>
  <c r="G28" i="16"/>
  <c r="M10" i="10"/>
  <c r="G28" i="22"/>
  <c r="M9" i="27"/>
  <c r="M27" i="28"/>
  <c r="M10" i="13"/>
  <c r="G28" i="25"/>
  <c r="M27" i="29"/>
  <c r="M9" i="30"/>
  <c r="M133" i="37"/>
  <c r="N133" i="37" s="1"/>
  <c r="M132" i="37"/>
  <c r="N132" i="37" s="1"/>
  <c r="M131" i="37"/>
  <c r="N131" i="37" s="1"/>
  <c r="M130" i="37"/>
  <c r="N130" i="37" s="1"/>
  <c r="M129" i="37"/>
  <c r="N129" i="37" s="1"/>
  <c r="M128" i="37"/>
  <c r="N128" i="37" s="1"/>
  <c r="M127" i="37"/>
  <c r="N127" i="37" s="1"/>
  <c r="M126" i="37"/>
  <c r="N126" i="37" s="1"/>
  <c r="M125" i="37"/>
  <c r="N125" i="37" s="1"/>
  <c r="M124" i="37"/>
  <c r="N124" i="37" s="1"/>
  <c r="M123" i="37"/>
  <c r="N123" i="37" s="1"/>
  <c r="M122" i="37"/>
  <c r="N122" i="37" s="1"/>
  <c r="M121" i="37"/>
  <c r="N121" i="37" s="1"/>
  <c r="M120" i="37"/>
  <c r="N120" i="37" s="1"/>
  <c r="M119" i="37"/>
  <c r="N119" i="37" s="1"/>
  <c r="M118" i="37"/>
  <c r="N118" i="37" s="1"/>
  <c r="M117" i="37"/>
  <c r="N117" i="37" s="1"/>
  <c r="M116" i="37"/>
  <c r="N116" i="37" s="1"/>
  <c r="M115" i="37"/>
  <c r="N115" i="37" s="1"/>
  <c r="M114" i="37"/>
  <c r="N114" i="37" s="1"/>
  <c r="M113" i="37"/>
  <c r="N113" i="37" s="1"/>
  <c r="M112" i="37"/>
  <c r="N112" i="37" s="1"/>
  <c r="M111" i="37"/>
  <c r="N111" i="37" s="1"/>
  <c r="M110" i="37"/>
  <c r="N110" i="37" s="1"/>
  <c r="M109" i="37"/>
  <c r="N109" i="37" s="1"/>
  <c r="M108" i="37"/>
  <c r="N108" i="37" s="1"/>
  <c r="M107" i="37"/>
  <c r="N107" i="37" s="1"/>
  <c r="M106" i="37"/>
  <c r="N106" i="37" s="1"/>
  <c r="M105" i="37"/>
  <c r="N105" i="37" s="1"/>
  <c r="M104" i="37"/>
  <c r="N104" i="37" s="1"/>
  <c r="M103" i="37"/>
  <c r="N103" i="37" s="1"/>
  <c r="M102" i="37"/>
  <c r="N102" i="37" s="1"/>
  <c r="M101" i="37"/>
  <c r="N101" i="37" s="1"/>
  <c r="M100" i="37"/>
  <c r="N100" i="37" s="1"/>
  <c r="M99" i="37"/>
  <c r="N99" i="37" s="1"/>
  <c r="M98" i="37"/>
  <c r="N98" i="37" s="1"/>
  <c r="M97" i="37"/>
  <c r="N97" i="37" s="1"/>
  <c r="M96" i="37"/>
  <c r="N96" i="37" s="1"/>
  <c r="M95" i="37"/>
  <c r="N95" i="37" s="1"/>
  <c r="M94" i="37"/>
  <c r="N94" i="37" s="1"/>
  <c r="M93" i="37"/>
  <c r="N93" i="37" s="1"/>
  <c r="M92" i="37"/>
  <c r="N92" i="37" s="1"/>
  <c r="M91" i="37"/>
  <c r="N91" i="37" s="1"/>
  <c r="M90" i="37"/>
  <c r="N90" i="37" s="1"/>
  <c r="M89" i="37"/>
  <c r="N89" i="37" s="1"/>
  <c r="M88" i="37"/>
  <c r="N88" i="37" s="1"/>
  <c r="M87" i="37"/>
  <c r="N87" i="37" s="1"/>
  <c r="M86" i="37"/>
  <c r="N86" i="37" s="1"/>
  <c r="M85" i="37"/>
  <c r="N85" i="37" s="1"/>
  <c r="M84" i="37"/>
  <c r="N84" i="37" s="1"/>
  <c r="M83" i="37"/>
  <c r="N83" i="37" s="1"/>
  <c r="M82" i="37"/>
  <c r="N82" i="37" s="1"/>
  <c r="M81" i="37"/>
  <c r="N81" i="37" s="1"/>
  <c r="M80" i="37"/>
  <c r="N80" i="37" s="1"/>
  <c r="M79" i="37"/>
  <c r="N79" i="37" s="1"/>
  <c r="M78" i="37"/>
  <c r="N78" i="37" s="1"/>
  <c r="M77" i="37"/>
  <c r="N77" i="37" s="1"/>
  <c r="M76" i="37"/>
  <c r="N76" i="37" s="1"/>
  <c r="M75" i="37"/>
  <c r="N75" i="37" s="1"/>
  <c r="M74" i="37"/>
  <c r="N74" i="37" s="1"/>
  <c r="M73" i="37"/>
  <c r="N73" i="37" s="1"/>
  <c r="M72" i="37"/>
  <c r="N72" i="37" s="1"/>
  <c r="M71" i="37"/>
  <c r="N71" i="37" s="1"/>
  <c r="M70" i="37"/>
  <c r="N70" i="37" s="1"/>
  <c r="M69" i="37"/>
  <c r="N69" i="37" s="1"/>
  <c r="M68" i="37"/>
  <c r="N68" i="37" s="1"/>
  <c r="M67" i="37"/>
  <c r="N67" i="37" s="1"/>
  <c r="M66" i="37"/>
  <c r="N66" i="37" s="1"/>
  <c r="M65" i="37"/>
  <c r="N65" i="37" s="1"/>
  <c r="M64" i="37"/>
  <c r="N64" i="37" s="1"/>
  <c r="M63" i="37"/>
  <c r="N63" i="37" s="1"/>
  <c r="M62" i="37"/>
  <c r="N62" i="37" s="1"/>
  <c r="M61" i="37"/>
  <c r="N61" i="37" s="1"/>
  <c r="M60" i="37"/>
  <c r="N60" i="37" s="1"/>
  <c r="M59" i="37"/>
  <c r="N59" i="37" s="1"/>
  <c r="M58" i="37"/>
  <c r="N58" i="37" s="1"/>
  <c r="M57" i="37"/>
  <c r="N57" i="37" s="1"/>
  <c r="M56" i="37"/>
  <c r="N56" i="37" s="1"/>
  <c r="M55" i="37"/>
  <c r="N55" i="37" s="1"/>
  <c r="M54" i="37"/>
  <c r="N54" i="37" s="1"/>
  <c r="M53" i="37"/>
  <c r="N53" i="37" s="1"/>
  <c r="M52" i="37"/>
  <c r="N52" i="37" s="1"/>
  <c r="M51" i="37"/>
  <c r="N51" i="37" s="1"/>
  <c r="M50" i="37"/>
  <c r="N50" i="37" s="1"/>
  <c r="M49" i="37"/>
  <c r="N49" i="37" s="1"/>
  <c r="M48" i="37"/>
  <c r="N48" i="37" s="1"/>
  <c r="M47" i="37"/>
  <c r="N47" i="37" s="1"/>
  <c r="M46" i="37"/>
  <c r="N46" i="37" s="1"/>
  <c r="M45" i="37"/>
  <c r="N45" i="37" s="1"/>
  <c r="M44" i="37"/>
  <c r="N44" i="37" s="1"/>
  <c r="M43" i="37"/>
  <c r="N43" i="37" s="1"/>
  <c r="M42" i="37"/>
  <c r="N42" i="37" s="1"/>
  <c r="M41" i="37"/>
  <c r="N41" i="37" s="1"/>
  <c r="M40" i="37"/>
  <c r="N40" i="37" s="1"/>
  <c r="M39" i="37"/>
  <c r="N39" i="37" s="1"/>
  <c r="M38" i="37"/>
  <c r="N38" i="37" s="1"/>
  <c r="M37" i="37"/>
  <c r="N37" i="37" s="1"/>
  <c r="M36" i="37"/>
  <c r="N36" i="37" s="1"/>
  <c r="M35" i="37"/>
  <c r="N35" i="37" s="1"/>
  <c r="M34" i="37"/>
  <c r="N34" i="37" s="1"/>
  <c r="M33" i="37"/>
  <c r="N33" i="37" s="1"/>
  <c r="M32" i="37"/>
  <c r="N32" i="37" s="1"/>
  <c r="M31" i="37"/>
  <c r="N31" i="37" s="1"/>
  <c r="M30" i="37"/>
  <c r="N30" i="37" s="1"/>
  <c r="M29" i="37"/>
  <c r="N29" i="37" s="1"/>
  <c r="M28" i="37"/>
  <c r="N28" i="37" s="1"/>
  <c r="M27" i="37"/>
  <c r="N27" i="37" s="1"/>
  <c r="M26" i="37"/>
  <c r="N26" i="37" s="1"/>
  <c r="M25" i="37"/>
  <c r="N25" i="37" s="1"/>
  <c r="M24" i="37"/>
  <c r="N24" i="37" s="1"/>
  <c r="M23" i="37"/>
  <c r="N23" i="37" s="1"/>
  <c r="M22" i="37"/>
  <c r="N22" i="37" s="1"/>
  <c r="M21" i="37"/>
  <c r="N21" i="37" s="1"/>
  <c r="M20" i="37"/>
  <c r="N20" i="37" s="1"/>
  <c r="M19" i="37"/>
  <c r="N19" i="37" s="1"/>
  <c r="J9" i="37"/>
  <c r="O12" i="6" s="1"/>
  <c r="J8" i="37"/>
  <c r="O11" i="6" s="1"/>
  <c r="J7" i="37"/>
  <c r="O9" i="6" s="1"/>
  <c r="J6" i="37"/>
  <c r="O8" i="6" s="1"/>
  <c r="G131" i="37"/>
  <c r="G130" i="37"/>
  <c r="G129" i="37"/>
  <c r="G128" i="37"/>
  <c r="G127" i="37"/>
  <c r="G126" i="37"/>
  <c r="G125" i="37"/>
  <c r="G124" i="37"/>
  <c r="G123" i="37"/>
  <c r="G122" i="37"/>
  <c r="G121" i="37"/>
  <c r="G120" i="37"/>
  <c r="G119" i="37"/>
  <c r="G118" i="37"/>
  <c r="G117" i="37"/>
  <c r="G116" i="37"/>
  <c r="G115" i="37"/>
  <c r="G114" i="37"/>
  <c r="G113" i="37"/>
  <c r="G112" i="37"/>
  <c r="G111" i="37"/>
  <c r="G110" i="37"/>
  <c r="G109" i="37"/>
  <c r="G108" i="37"/>
  <c r="G107" i="37"/>
  <c r="G106" i="37"/>
  <c r="G105" i="37"/>
  <c r="G104" i="37"/>
  <c r="G103" i="37"/>
  <c r="G102" i="37"/>
  <c r="G101" i="37"/>
  <c r="G100" i="37"/>
  <c r="G99" i="37"/>
  <c r="G98" i="37"/>
  <c r="G97" i="37"/>
  <c r="G96" i="37"/>
  <c r="G95" i="37"/>
  <c r="G94" i="37"/>
  <c r="G93" i="37"/>
  <c r="G92" i="37"/>
  <c r="G91" i="37"/>
  <c r="G90" i="37"/>
  <c r="G89" i="37"/>
  <c r="G88" i="37"/>
  <c r="G87" i="37"/>
  <c r="G86" i="37"/>
  <c r="G85" i="37"/>
  <c r="G84" i="37"/>
  <c r="G83" i="37"/>
  <c r="G82" i="37"/>
  <c r="G81" i="37"/>
  <c r="G80" i="37"/>
  <c r="G79" i="37"/>
  <c r="G78" i="37"/>
  <c r="G77" i="37"/>
  <c r="G76" i="37"/>
  <c r="G75" i="37"/>
  <c r="G74" i="37"/>
  <c r="G73" i="37"/>
  <c r="G72" i="37"/>
  <c r="G71" i="37"/>
  <c r="G70" i="37"/>
  <c r="G69" i="37"/>
  <c r="G68" i="37"/>
  <c r="G67" i="37"/>
  <c r="G66" i="37"/>
  <c r="G65" i="37"/>
  <c r="G64" i="37"/>
  <c r="G63" i="37"/>
  <c r="G62" i="37"/>
  <c r="G61" i="37"/>
  <c r="G60" i="37"/>
  <c r="G59" i="37"/>
  <c r="G58" i="37"/>
  <c r="G57" i="37"/>
  <c r="G56" i="37"/>
  <c r="G55" i="37"/>
  <c r="G54" i="37"/>
  <c r="G53" i="37"/>
  <c r="G52" i="37"/>
  <c r="G51" i="37"/>
  <c r="G50" i="37"/>
  <c r="G49" i="37"/>
  <c r="G48" i="37"/>
  <c r="G47" i="37"/>
  <c r="M133" i="35"/>
  <c r="N133" i="35" s="1"/>
  <c r="M132" i="35"/>
  <c r="N132" i="35" s="1"/>
  <c r="M131" i="35"/>
  <c r="N131" i="35" s="1"/>
  <c r="M130" i="35"/>
  <c r="N130" i="35" s="1"/>
  <c r="M129" i="35"/>
  <c r="N129" i="35" s="1"/>
  <c r="M128" i="35"/>
  <c r="N128" i="35" s="1"/>
  <c r="M127" i="35"/>
  <c r="N127" i="35" s="1"/>
  <c r="M126" i="35"/>
  <c r="N126" i="35" s="1"/>
  <c r="M125" i="35"/>
  <c r="N125" i="35" s="1"/>
  <c r="M124" i="35"/>
  <c r="N124" i="35" s="1"/>
  <c r="M123" i="35"/>
  <c r="N123" i="35" s="1"/>
  <c r="M122" i="35"/>
  <c r="N122" i="35" s="1"/>
  <c r="M121" i="35"/>
  <c r="N121" i="35" s="1"/>
  <c r="M120" i="35"/>
  <c r="N120" i="35" s="1"/>
  <c r="M119" i="35"/>
  <c r="N119" i="35" s="1"/>
  <c r="M118" i="35"/>
  <c r="N118" i="35" s="1"/>
  <c r="M117" i="35"/>
  <c r="N117" i="35" s="1"/>
  <c r="M116" i="35"/>
  <c r="N116" i="35" s="1"/>
  <c r="M115" i="35"/>
  <c r="N115" i="35" s="1"/>
  <c r="M114" i="35"/>
  <c r="N114" i="35" s="1"/>
  <c r="M113" i="35"/>
  <c r="N113" i="35" s="1"/>
  <c r="M112" i="35"/>
  <c r="N112" i="35" s="1"/>
  <c r="M111" i="35"/>
  <c r="N111" i="35" s="1"/>
  <c r="M110" i="35"/>
  <c r="N110" i="35" s="1"/>
  <c r="M109" i="35"/>
  <c r="N109" i="35" s="1"/>
  <c r="M108" i="35"/>
  <c r="N108" i="35" s="1"/>
  <c r="M107" i="35"/>
  <c r="N107" i="35" s="1"/>
  <c r="M106" i="35"/>
  <c r="N106" i="35" s="1"/>
  <c r="M105" i="35"/>
  <c r="N105" i="35" s="1"/>
  <c r="M104" i="35"/>
  <c r="N104" i="35" s="1"/>
  <c r="M103" i="35"/>
  <c r="N103" i="35" s="1"/>
  <c r="M102" i="35"/>
  <c r="N102" i="35" s="1"/>
  <c r="M101" i="35"/>
  <c r="N101" i="35" s="1"/>
  <c r="M100" i="35"/>
  <c r="N100" i="35" s="1"/>
  <c r="M99" i="35"/>
  <c r="N99" i="35" s="1"/>
  <c r="M98" i="35"/>
  <c r="N98" i="35" s="1"/>
  <c r="M97" i="35"/>
  <c r="N97" i="35" s="1"/>
  <c r="M96" i="35"/>
  <c r="N96" i="35" s="1"/>
  <c r="M95" i="35"/>
  <c r="N95" i="35" s="1"/>
  <c r="M94" i="35"/>
  <c r="N94" i="35" s="1"/>
  <c r="M93" i="35"/>
  <c r="N93" i="35" s="1"/>
  <c r="M92" i="35"/>
  <c r="N92" i="35" s="1"/>
  <c r="M91" i="35"/>
  <c r="N91" i="35" s="1"/>
  <c r="M90" i="35"/>
  <c r="N90" i="35" s="1"/>
  <c r="M89" i="35"/>
  <c r="N89" i="35" s="1"/>
  <c r="M88" i="35"/>
  <c r="N88" i="35" s="1"/>
  <c r="M87" i="35"/>
  <c r="N87" i="35" s="1"/>
  <c r="M86" i="35"/>
  <c r="N86" i="35" s="1"/>
  <c r="M85" i="35"/>
  <c r="N85" i="35" s="1"/>
  <c r="M84" i="35"/>
  <c r="N84" i="35" s="1"/>
  <c r="M83" i="35"/>
  <c r="N83" i="35" s="1"/>
  <c r="M82" i="35"/>
  <c r="N82" i="35" s="1"/>
  <c r="M81" i="35"/>
  <c r="N81" i="35" s="1"/>
  <c r="M80" i="35"/>
  <c r="N80" i="35" s="1"/>
  <c r="M79" i="35"/>
  <c r="N79" i="35" s="1"/>
  <c r="M78" i="35"/>
  <c r="N78" i="35" s="1"/>
  <c r="M77" i="35"/>
  <c r="N77" i="35" s="1"/>
  <c r="M76" i="35"/>
  <c r="N76" i="35" s="1"/>
  <c r="M75" i="35"/>
  <c r="N75" i="35" s="1"/>
  <c r="M74" i="35"/>
  <c r="N74" i="35" s="1"/>
  <c r="M73" i="35"/>
  <c r="N73" i="35" s="1"/>
  <c r="M72" i="35"/>
  <c r="N72" i="35" s="1"/>
  <c r="M71" i="35"/>
  <c r="N71" i="35" s="1"/>
  <c r="M70" i="35"/>
  <c r="N70" i="35" s="1"/>
  <c r="M69" i="35"/>
  <c r="N69" i="35" s="1"/>
  <c r="M68" i="35"/>
  <c r="N68" i="35" s="1"/>
  <c r="M67" i="35"/>
  <c r="N67" i="35" s="1"/>
  <c r="M66" i="35"/>
  <c r="N66" i="35" s="1"/>
  <c r="M65" i="35"/>
  <c r="N65" i="35" s="1"/>
  <c r="M64" i="35"/>
  <c r="N64" i="35" s="1"/>
  <c r="M63" i="35"/>
  <c r="N63" i="35" s="1"/>
  <c r="M62" i="35"/>
  <c r="N62" i="35" s="1"/>
  <c r="M61" i="35"/>
  <c r="N61" i="35" s="1"/>
  <c r="M60" i="35"/>
  <c r="N60" i="35" s="1"/>
  <c r="M59" i="35"/>
  <c r="N59" i="35" s="1"/>
  <c r="M58" i="35"/>
  <c r="N58" i="35" s="1"/>
  <c r="M57" i="35"/>
  <c r="N57" i="35" s="1"/>
  <c r="M56" i="35"/>
  <c r="N56" i="35" s="1"/>
  <c r="M55" i="35"/>
  <c r="N55" i="35" s="1"/>
  <c r="M54" i="35"/>
  <c r="N54" i="35" s="1"/>
  <c r="M53" i="35"/>
  <c r="N53" i="35" s="1"/>
  <c r="M52" i="35"/>
  <c r="N52" i="35" s="1"/>
  <c r="M51" i="35"/>
  <c r="N51" i="35" s="1"/>
  <c r="M50" i="35"/>
  <c r="N50" i="35" s="1"/>
  <c r="M49" i="35"/>
  <c r="N49" i="35" s="1"/>
  <c r="M48" i="35"/>
  <c r="N48" i="35" s="1"/>
  <c r="M47" i="35"/>
  <c r="N47" i="35" s="1"/>
  <c r="M46" i="35"/>
  <c r="N46" i="35" s="1"/>
  <c r="M45" i="35"/>
  <c r="N45" i="35" s="1"/>
  <c r="M44" i="35"/>
  <c r="N44" i="35" s="1"/>
  <c r="M43" i="35"/>
  <c r="N43" i="35" s="1"/>
  <c r="M42" i="35"/>
  <c r="N42" i="35" s="1"/>
  <c r="M41" i="35"/>
  <c r="N41" i="35" s="1"/>
  <c r="M40" i="35"/>
  <c r="N40" i="35" s="1"/>
  <c r="M39" i="35"/>
  <c r="N39" i="35" s="1"/>
  <c r="M38" i="35"/>
  <c r="N38" i="35" s="1"/>
  <c r="M37" i="35"/>
  <c r="N37" i="35" s="1"/>
  <c r="M36" i="35"/>
  <c r="N36" i="35" s="1"/>
  <c r="M35" i="35"/>
  <c r="N35" i="35" s="1"/>
  <c r="M34" i="35"/>
  <c r="N34" i="35" s="1"/>
  <c r="M33" i="35"/>
  <c r="N33" i="35" s="1"/>
  <c r="M32" i="35"/>
  <c r="N32" i="35" s="1"/>
  <c r="M31" i="35"/>
  <c r="N31" i="35" s="1"/>
  <c r="M30" i="35"/>
  <c r="N30" i="35" s="1"/>
  <c r="M29" i="35"/>
  <c r="N29" i="35" s="1"/>
  <c r="M28" i="35"/>
  <c r="N28" i="35" s="1"/>
  <c r="M27" i="35"/>
  <c r="N27" i="35" s="1"/>
  <c r="M26" i="35"/>
  <c r="N26" i="35" s="1"/>
  <c r="M25" i="35"/>
  <c r="N25" i="35" s="1"/>
  <c r="M24" i="35"/>
  <c r="N24" i="35" s="1"/>
  <c r="M23" i="35"/>
  <c r="N23" i="35" s="1"/>
  <c r="M22" i="35"/>
  <c r="N22" i="35" s="1"/>
  <c r="M21" i="35"/>
  <c r="N21" i="35" s="1"/>
  <c r="M20" i="35"/>
  <c r="N20" i="35" s="1"/>
  <c r="M19" i="35"/>
  <c r="N19" i="35" s="1"/>
  <c r="J9" i="35"/>
  <c r="O12" i="20" s="1"/>
  <c r="J8" i="35"/>
  <c r="O11" i="20" s="1"/>
  <c r="J7" i="35"/>
  <c r="O9" i="20" s="1"/>
  <c r="J6" i="35"/>
  <c r="O8" i="20" s="1"/>
  <c r="G131" i="35"/>
  <c r="G130" i="35"/>
  <c r="G129" i="35"/>
  <c r="G128" i="35"/>
  <c r="G127" i="35"/>
  <c r="G126" i="35"/>
  <c r="G125" i="35"/>
  <c r="G124" i="35"/>
  <c r="G123" i="35"/>
  <c r="G122" i="35"/>
  <c r="G121" i="35"/>
  <c r="G120" i="35"/>
  <c r="G119" i="35"/>
  <c r="G118" i="35"/>
  <c r="G117" i="35"/>
  <c r="G116" i="35"/>
  <c r="G115" i="35"/>
  <c r="G114" i="35"/>
  <c r="G113" i="35"/>
  <c r="G112" i="35"/>
  <c r="G111" i="35"/>
  <c r="G110" i="35"/>
  <c r="G109" i="35"/>
  <c r="G108" i="35"/>
  <c r="G107" i="35"/>
  <c r="G106" i="35"/>
  <c r="G105" i="35"/>
  <c r="G104" i="35"/>
  <c r="G103" i="35"/>
  <c r="G102" i="35"/>
  <c r="G101" i="35"/>
  <c r="G100" i="35"/>
  <c r="G99" i="35"/>
  <c r="G98" i="35"/>
  <c r="G97" i="35"/>
  <c r="G96" i="35"/>
  <c r="G95" i="35"/>
  <c r="G94" i="35"/>
  <c r="G93" i="35"/>
  <c r="G92" i="35"/>
  <c r="G91" i="35"/>
  <c r="G90" i="35"/>
  <c r="G89" i="35"/>
  <c r="G88" i="35"/>
  <c r="G87" i="35"/>
  <c r="G86" i="35"/>
  <c r="G85" i="35"/>
  <c r="G84" i="35"/>
  <c r="G83" i="35"/>
  <c r="G82" i="35"/>
  <c r="G81" i="35"/>
  <c r="G80" i="35"/>
  <c r="G79" i="35"/>
  <c r="G78" i="35"/>
  <c r="G77" i="35"/>
  <c r="G76" i="35"/>
  <c r="G75" i="35"/>
  <c r="G74" i="35"/>
  <c r="G73" i="35"/>
  <c r="G72" i="35"/>
  <c r="G71" i="35"/>
  <c r="G70" i="35"/>
  <c r="G69" i="35"/>
  <c r="G68" i="35"/>
  <c r="G67" i="35"/>
  <c r="G66" i="35"/>
  <c r="G65" i="35"/>
  <c r="G64" i="35"/>
  <c r="G63" i="35"/>
  <c r="G62" i="35"/>
  <c r="G61" i="35"/>
  <c r="G60" i="35"/>
  <c r="G59" i="35"/>
  <c r="G58" i="35"/>
  <c r="G57" i="35"/>
  <c r="G56" i="35"/>
  <c r="G55" i="35"/>
  <c r="G54" i="35"/>
  <c r="G53" i="35"/>
  <c r="G52" i="35"/>
  <c r="G51" i="35"/>
  <c r="G50" i="35"/>
  <c r="G49" i="35"/>
  <c r="G48" i="35"/>
  <c r="G47" i="35"/>
  <c r="M133" i="34"/>
  <c r="N133" i="34" s="1"/>
  <c r="M132" i="34"/>
  <c r="N132" i="34" s="1"/>
  <c r="M131" i="34"/>
  <c r="N131" i="34" s="1"/>
  <c r="M130" i="34"/>
  <c r="N130" i="34" s="1"/>
  <c r="M129" i="34"/>
  <c r="N129" i="34" s="1"/>
  <c r="M128" i="34"/>
  <c r="N128" i="34" s="1"/>
  <c r="M127" i="34"/>
  <c r="N127" i="34" s="1"/>
  <c r="M126" i="34"/>
  <c r="N126" i="34" s="1"/>
  <c r="M125" i="34"/>
  <c r="N125" i="34" s="1"/>
  <c r="M124" i="34"/>
  <c r="N124" i="34" s="1"/>
  <c r="M123" i="34"/>
  <c r="N123" i="34" s="1"/>
  <c r="M122" i="34"/>
  <c r="N122" i="34" s="1"/>
  <c r="M121" i="34"/>
  <c r="N121" i="34" s="1"/>
  <c r="M120" i="34"/>
  <c r="N120" i="34" s="1"/>
  <c r="M119" i="34"/>
  <c r="N119" i="34" s="1"/>
  <c r="M118" i="34"/>
  <c r="N118" i="34" s="1"/>
  <c r="M117" i="34"/>
  <c r="N117" i="34" s="1"/>
  <c r="M116" i="34"/>
  <c r="N116" i="34" s="1"/>
  <c r="M115" i="34"/>
  <c r="N115" i="34" s="1"/>
  <c r="M114" i="34"/>
  <c r="N114" i="34" s="1"/>
  <c r="M113" i="34"/>
  <c r="N113" i="34" s="1"/>
  <c r="M112" i="34"/>
  <c r="N112" i="34" s="1"/>
  <c r="M111" i="34"/>
  <c r="N111" i="34" s="1"/>
  <c r="M110" i="34"/>
  <c r="N110" i="34" s="1"/>
  <c r="M109" i="34"/>
  <c r="N109" i="34" s="1"/>
  <c r="M108" i="34"/>
  <c r="N108" i="34" s="1"/>
  <c r="M107" i="34"/>
  <c r="N107" i="34" s="1"/>
  <c r="M106" i="34"/>
  <c r="N106" i="34" s="1"/>
  <c r="M105" i="34"/>
  <c r="N105" i="34" s="1"/>
  <c r="M104" i="34"/>
  <c r="N104" i="34" s="1"/>
  <c r="M103" i="34"/>
  <c r="N103" i="34" s="1"/>
  <c r="M102" i="34"/>
  <c r="N102" i="34" s="1"/>
  <c r="M101" i="34"/>
  <c r="N101" i="34" s="1"/>
  <c r="M100" i="34"/>
  <c r="N100" i="34" s="1"/>
  <c r="M99" i="34"/>
  <c r="N99" i="34" s="1"/>
  <c r="M98" i="34"/>
  <c r="N98" i="34" s="1"/>
  <c r="M97" i="34"/>
  <c r="N97" i="34" s="1"/>
  <c r="M96" i="34"/>
  <c r="N96" i="34" s="1"/>
  <c r="M95" i="34"/>
  <c r="N95" i="34" s="1"/>
  <c r="M94" i="34"/>
  <c r="N94" i="34" s="1"/>
  <c r="M93" i="34"/>
  <c r="N93" i="34" s="1"/>
  <c r="M92" i="34"/>
  <c r="N92" i="34" s="1"/>
  <c r="M91" i="34"/>
  <c r="N91" i="34" s="1"/>
  <c r="M90" i="34"/>
  <c r="N90" i="34" s="1"/>
  <c r="M89" i="34"/>
  <c r="N89" i="34" s="1"/>
  <c r="M88" i="34"/>
  <c r="N88" i="34" s="1"/>
  <c r="M87" i="34"/>
  <c r="N87" i="34" s="1"/>
  <c r="M86" i="34"/>
  <c r="N86" i="34" s="1"/>
  <c r="M85" i="34"/>
  <c r="N85" i="34" s="1"/>
  <c r="M84" i="34"/>
  <c r="N84" i="34" s="1"/>
  <c r="M83" i="34"/>
  <c r="N83" i="34" s="1"/>
  <c r="M82" i="34"/>
  <c r="N82" i="34" s="1"/>
  <c r="M81" i="34"/>
  <c r="N81" i="34" s="1"/>
  <c r="M80" i="34"/>
  <c r="N80" i="34" s="1"/>
  <c r="M79" i="34"/>
  <c r="N79" i="34" s="1"/>
  <c r="M78" i="34"/>
  <c r="N78" i="34" s="1"/>
  <c r="M77" i="34"/>
  <c r="N77" i="34" s="1"/>
  <c r="M76" i="34"/>
  <c r="N76" i="34" s="1"/>
  <c r="M75" i="34"/>
  <c r="N75" i="34" s="1"/>
  <c r="M74" i="34"/>
  <c r="N74" i="34" s="1"/>
  <c r="M73" i="34"/>
  <c r="N73" i="34" s="1"/>
  <c r="M72" i="34"/>
  <c r="N72" i="34" s="1"/>
  <c r="M71" i="34"/>
  <c r="N71" i="34" s="1"/>
  <c r="M70" i="34"/>
  <c r="N70" i="34" s="1"/>
  <c r="M69" i="34"/>
  <c r="N69" i="34" s="1"/>
  <c r="M68" i="34"/>
  <c r="N68" i="34" s="1"/>
  <c r="M67" i="34"/>
  <c r="N67" i="34" s="1"/>
  <c r="M66" i="34"/>
  <c r="N66" i="34" s="1"/>
  <c r="M65" i="34"/>
  <c r="N65" i="34" s="1"/>
  <c r="M64" i="34"/>
  <c r="N64" i="34" s="1"/>
  <c r="M63" i="34"/>
  <c r="N63" i="34" s="1"/>
  <c r="M62" i="34"/>
  <c r="N62" i="34" s="1"/>
  <c r="M61" i="34"/>
  <c r="N61" i="34" s="1"/>
  <c r="M60" i="34"/>
  <c r="N60" i="34" s="1"/>
  <c r="M59" i="34"/>
  <c r="N59" i="34" s="1"/>
  <c r="M58" i="34"/>
  <c r="N58" i="34" s="1"/>
  <c r="M57" i="34"/>
  <c r="N57" i="34" s="1"/>
  <c r="M56" i="34"/>
  <c r="N56" i="34" s="1"/>
  <c r="M55" i="34"/>
  <c r="N55" i="34" s="1"/>
  <c r="M54" i="34"/>
  <c r="N54" i="34" s="1"/>
  <c r="M53" i="34"/>
  <c r="N53" i="34" s="1"/>
  <c r="M52" i="34"/>
  <c r="N52" i="34" s="1"/>
  <c r="M51" i="34"/>
  <c r="N51" i="34" s="1"/>
  <c r="M50" i="34"/>
  <c r="N50" i="34" s="1"/>
  <c r="M49" i="34"/>
  <c r="N49" i="34" s="1"/>
  <c r="M48" i="34"/>
  <c r="N48" i="34" s="1"/>
  <c r="M47" i="34"/>
  <c r="N47" i="34" s="1"/>
  <c r="M46" i="34"/>
  <c r="N46" i="34" s="1"/>
  <c r="M45" i="34"/>
  <c r="N45" i="34" s="1"/>
  <c r="M44" i="34"/>
  <c r="N44" i="34" s="1"/>
  <c r="M43" i="34"/>
  <c r="N43" i="34" s="1"/>
  <c r="M42" i="34"/>
  <c r="N42" i="34" s="1"/>
  <c r="M41" i="34"/>
  <c r="N41" i="34" s="1"/>
  <c r="M40" i="34"/>
  <c r="N40" i="34" s="1"/>
  <c r="M39" i="34"/>
  <c r="N39" i="34" s="1"/>
  <c r="M38" i="34"/>
  <c r="N38" i="34" s="1"/>
  <c r="M37" i="34"/>
  <c r="N37" i="34" s="1"/>
  <c r="M36" i="34"/>
  <c r="N36" i="34" s="1"/>
  <c r="M35" i="34"/>
  <c r="N35" i="34" s="1"/>
  <c r="M34" i="34"/>
  <c r="N34" i="34" s="1"/>
  <c r="M33" i="34"/>
  <c r="N33" i="34" s="1"/>
  <c r="M32" i="34"/>
  <c r="N32" i="34" s="1"/>
  <c r="M31" i="34"/>
  <c r="N31" i="34" s="1"/>
  <c r="M30" i="34"/>
  <c r="N30" i="34" s="1"/>
  <c r="M29" i="34"/>
  <c r="N29" i="34" s="1"/>
  <c r="M28" i="34"/>
  <c r="N28" i="34" s="1"/>
  <c r="M27" i="34"/>
  <c r="N27" i="34" s="1"/>
  <c r="M26" i="34"/>
  <c r="N26" i="34" s="1"/>
  <c r="M25" i="34"/>
  <c r="N25" i="34" s="1"/>
  <c r="M24" i="34"/>
  <c r="N24" i="34" s="1"/>
  <c r="M23" i="34"/>
  <c r="N23" i="34" s="1"/>
  <c r="M22" i="34"/>
  <c r="N22" i="34" s="1"/>
  <c r="M21" i="34"/>
  <c r="N21" i="34" s="1"/>
  <c r="M20" i="34"/>
  <c r="N20" i="34" s="1"/>
  <c r="M19" i="34"/>
  <c r="N19" i="34" s="1"/>
  <c r="J6" i="34" s="1"/>
  <c r="O8" i="4" s="1"/>
  <c r="J9" i="34"/>
  <c r="O12" i="4" s="1"/>
  <c r="J8" i="34"/>
  <c r="O11" i="4" s="1"/>
  <c r="J7" i="34"/>
  <c r="O9" i="4" s="1"/>
  <c r="G131" i="34"/>
  <c r="G132" i="34"/>
  <c r="G130" i="34"/>
  <c r="G129" i="34"/>
  <c r="G128" i="34"/>
  <c r="G127" i="34"/>
  <c r="G126" i="34"/>
  <c r="G125" i="34"/>
  <c r="G124" i="34"/>
  <c r="G123" i="34"/>
  <c r="G122" i="34"/>
  <c r="G121" i="34"/>
  <c r="G120" i="34"/>
  <c r="G119" i="34"/>
  <c r="G118" i="34"/>
  <c r="G117" i="34"/>
  <c r="G116" i="34"/>
  <c r="G115" i="34"/>
  <c r="G114" i="34"/>
  <c r="G113" i="34"/>
  <c r="G112" i="34"/>
  <c r="G111" i="34"/>
  <c r="G110" i="34"/>
  <c r="G109" i="34"/>
  <c r="G108" i="34"/>
  <c r="G107" i="34"/>
  <c r="G106" i="34"/>
  <c r="G105" i="34"/>
  <c r="G104" i="34"/>
  <c r="G103" i="34"/>
  <c r="G102" i="34"/>
  <c r="G101" i="34"/>
  <c r="G100" i="34"/>
  <c r="G99" i="34"/>
  <c r="G98" i="34"/>
  <c r="G97" i="34"/>
  <c r="G96" i="34"/>
  <c r="G95" i="34"/>
  <c r="G94" i="34"/>
  <c r="G93" i="34"/>
  <c r="G92" i="34"/>
  <c r="G91" i="34"/>
  <c r="G90" i="34"/>
  <c r="G89" i="34"/>
  <c r="G88" i="34"/>
  <c r="G87" i="34"/>
  <c r="G86" i="34"/>
  <c r="G85" i="34"/>
  <c r="G84" i="34"/>
  <c r="G83" i="34"/>
  <c r="G82" i="34"/>
  <c r="G81" i="34"/>
  <c r="G80" i="34"/>
  <c r="G79" i="34"/>
  <c r="G78" i="34"/>
  <c r="G77" i="34"/>
  <c r="G76" i="34"/>
  <c r="G75" i="34"/>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I24" i="30"/>
  <c r="I23" i="30"/>
  <c r="I16" i="29"/>
  <c r="I16" i="28" l="1"/>
  <c r="AK4" i="26" l="1"/>
  <c r="AM4" i="26"/>
  <c r="AL4" i="26"/>
  <c r="BF4" i="26"/>
  <c r="BE4" i="26"/>
  <c r="BD4" i="26"/>
  <c r="CM4" i="26"/>
  <c r="CL4" i="26"/>
  <c r="CK4" i="26"/>
  <c r="L6" i="41"/>
  <c r="L6" i="40"/>
  <c r="L6" i="39"/>
  <c r="G32" i="37"/>
  <c r="G33" i="37"/>
  <c r="G34" i="37"/>
  <c r="G35" i="37"/>
  <c r="G36" i="37"/>
  <c r="G37" i="37"/>
  <c r="G38" i="37"/>
  <c r="G39" i="37"/>
  <c r="G40" i="37"/>
  <c r="G41" i="37"/>
  <c r="G42" i="37"/>
  <c r="G43" i="37"/>
  <c r="G44" i="37"/>
  <c r="G45" i="37"/>
  <c r="G46" i="37"/>
  <c r="G132" i="37"/>
  <c r="G30" i="37"/>
  <c r="G31" i="37"/>
  <c r="CI4" i="26"/>
  <c r="CH4" i="26"/>
  <c r="CG4" i="26"/>
  <c r="CF4" i="26"/>
  <c r="BB4" i="26"/>
  <c r="BA4" i="26"/>
  <c r="AZ4" i="26"/>
  <c r="AY4" i="26"/>
  <c r="AI4" i="26"/>
  <c r="AH4" i="26"/>
  <c r="AG4" i="26"/>
  <c r="AF4" i="26"/>
  <c r="G12" i="38"/>
  <c r="G11" i="6" s="1"/>
  <c r="G10" i="38"/>
  <c r="G9" i="6" s="1"/>
  <c r="F4" i="38"/>
  <c r="G133" i="37"/>
  <c r="G29" i="37"/>
  <c r="G28" i="37"/>
  <c r="G27" i="37"/>
  <c r="G26" i="37"/>
  <c r="G25" i="37"/>
  <c r="G24" i="37"/>
  <c r="G23" i="37"/>
  <c r="G22" i="37"/>
  <c r="G21" i="37"/>
  <c r="G20" i="37"/>
  <c r="G19" i="37"/>
  <c r="G14" i="37"/>
  <c r="E9" i="37"/>
  <c r="E13" i="38" s="1"/>
  <c r="C12" i="6" s="1"/>
  <c r="E8" i="37"/>
  <c r="E7" i="37"/>
  <c r="E10" i="38" s="1"/>
  <c r="C9" i="6" s="1"/>
  <c r="E6" i="37"/>
  <c r="E9" i="38" s="1"/>
  <c r="F3" i="37"/>
  <c r="D13" i="20"/>
  <c r="G12" i="36"/>
  <c r="G11" i="20" s="1"/>
  <c r="G10" i="36"/>
  <c r="G9" i="20" s="1"/>
  <c r="F4" i="36"/>
  <c r="G133" i="35"/>
  <c r="G132" i="35"/>
  <c r="G46" i="35"/>
  <c r="G45" i="35"/>
  <c r="G44" i="35"/>
  <c r="G43" i="35"/>
  <c r="G42" i="35"/>
  <c r="G41" i="35"/>
  <c r="G40" i="35"/>
  <c r="G39" i="35"/>
  <c r="G38" i="35"/>
  <c r="G37" i="35"/>
  <c r="G36" i="35"/>
  <c r="G35" i="35"/>
  <c r="G34" i="35"/>
  <c r="G33" i="35"/>
  <c r="G32" i="35"/>
  <c r="G31" i="35"/>
  <c r="G30" i="35"/>
  <c r="G29" i="35"/>
  <c r="G28" i="35"/>
  <c r="G27" i="35"/>
  <c r="G26" i="35"/>
  <c r="G25" i="35"/>
  <c r="G24" i="35"/>
  <c r="G23" i="35"/>
  <c r="G22" i="35"/>
  <c r="G21" i="35"/>
  <c r="G20" i="35"/>
  <c r="G19" i="35"/>
  <c r="E9" i="35"/>
  <c r="E13" i="36" s="1"/>
  <c r="E8" i="35"/>
  <c r="E12" i="36" s="1"/>
  <c r="C11" i="20" s="1"/>
  <c r="E11" i="20" s="1"/>
  <c r="E7" i="35"/>
  <c r="E10" i="36" s="1"/>
  <c r="C9" i="20" s="1"/>
  <c r="E9" i="20" s="1"/>
  <c r="E6" i="35"/>
  <c r="E9" i="36" s="1"/>
  <c r="F3" i="35"/>
  <c r="F9" i="20" l="1"/>
  <c r="H9" i="20" s="1"/>
  <c r="E12" i="38"/>
  <c r="C11" i="6" s="1"/>
  <c r="C12" i="20"/>
  <c r="E12" i="20" s="1"/>
  <c r="F12" i="20" s="1"/>
  <c r="G12" i="20" s="1"/>
  <c r="H9" i="35"/>
  <c r="H9" i="37"/>
  <c r="C8" i="6"/>
  <c r="G8" i="6" s="1"/>
  <c r="C8" i="20"/>
  <c r="F11" i="20"/>
  <c r="H11" i="20" s="1"/>
  <c r="E8" i="20" l="1"/>
  <c r="F8" i="20" s="1"/>
  <c r="G8" i="20"/>
  <c r="H12" i="20"/>
  <c r="H8" i="20" l="1"/>
  <c r="G12" i="15"/>
  <c r="G11" i="4" s="1"/>
  <c r="G10" i="15"/>
  <c r="G9" i="4" s="1"/>
  <c r="F3" i="34"/>
  <c r="G133"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4" i="34"/>
  <c r="E9" i="34"/>
  <c r="E13" i="15" s="1"/>
  <c r="C12" i="4" s="1"/>
  <c r="E8" i="34"/>
  <c r="E12" i="15" s="1"/>
  <c r="E7" i="34"/>
  <c r="E10" i="15" s="1"/>
  <c r="E6" i="34"/>
  <c r="E9" i="15" s="1"/>
  <c r="H9" i="34" l="1"/>
  <c r="CU4" i="26"/>
  <c r="CQ4" i="26"/>
  <c r="BR4" i="26"/>
  <c r="BJ4" i="26"/>
  <c r="D25" i="22"/>
  <c r="D25" i="25"/>
  <c r="M30" i="29"/>
  <c r="M30" i="28"/>
  <c r="M12" i="27"/>
  <c r="M13" i="10"/>
  <c r="CW4" i="26"/>
  <c r="CV4" i="26"/>
  <c r="CT4" i="26"/>
  <c r="CS4" i="26"/>
  <c r="CR4" i="26"/>
  <c r="CP4" i="26"/>
  <c r="CO4" i="26"/>
  <c r="CN4" i="26"/>
  <c r="BQ4" i="26"/>
  <c r="BP4" i="26"/>
  <c r="BO4" i="26"/>
  <c r="BN4" i="26"/>
  <c r="BM4" i="26"/>
  <c r="BL4" i="26"/>
  <c r="BK4" i="26"/>
  <c r="BI4" i="26"/>
  <c r="BH4" i="26"/>
  <c r="BG4" i="26"/>
  <c r="R4" i="26"/>
  <c r="T4" i="26"/>
  <c r="S4" i="26"/>
  <c r="Q4" i="26"/>
  <c r="P4" i="26"/>
  <c r="O4" i="26"/>
  <c r="M12" i="30"/>
  <c r="K39" i="29"/>
  <c r="L38" i="29"/>
  <c r="P36" i="29"/>
  <c r="L36" i="29"/>
  <c r="K35" i="29"/>
  <c r="K34" i="29"/>
  <c r="P36" i="28"/>
  <c r="K39" i="28"/>
  <c r="L38" i="28"/>
  <c r="L36" i="28"/>
  <c r="K35" i="28"/>
  <c r="K34" i="28"/>
  <c r="I26" i="27"/>
  <c r="I25" i="27"/>
  <c r="BT4" i="26"/>
  <c r="BS4" i="26"/>
  <c r="AQ4" i="26"/>
  <c r="AO4" i="26"/>
  <c r="AN4" i="26"/>
  <c r="V4" i="26"/>
  <c r="U4" i="26"/>
  <c r="N4" i="26"/>
  <c r="M4" i="26"/>
  <c r="L4" i="26"/>
  <c r="K4" i="26"/>
  <c r="J4" i="26"/>
  <c r="I4" i="26"/>
  <c r="H4" i="26"/>
  <c r="G4" i="26"/>
  <c r="F4" i="26"/>
  <c r="E4" i="26"/>
  <c r="D4" i="26"/>
  <c r="C4" i="26"/>
  <c r="B4" i="26"/>
  <c r="A4" i="26"/>
  <c r="G32" i="16"/>
  <c r="G32" i="22"/>
  <c r="G32" i="25"/>
  <c r="I7" i="25"/>
  <c r="D13" i="6"/>
  <c r="J13" i="25" s="1"/>
  <c r="J13" i="22"/>
  <c r="E12" i="6"/>
  <c r="E11" i="6"/>
  <c r="E9" i="6"/>
  <c r="H4" i="6"/>
  <c r="I25" i="13"/>
  <c r="I24" i="13"/>
  <c r="I25" i="10"/>
  <c r="I24" i="10"/>
  <c r="M13" i="13"/>
  <c r="L7" i="23"/>
  <c r="I7" i="22"/>
  <c r="H4" i="20"/>
  <c r="I7" i="16"/>
  <c r="F4" i="15"/>
  <c r="H4" i="4"/>
  <c r="I23" i="8"/>
  <c r="I24" i="8"/>
  <c r="M13" i="8"/>
  <c r="C11" i="4"/>
  <c r="C9" i="4"/>
  <c r="C8" i="4"/>
  <c r="G8" i="4" s="1"/>
  <c r="D25" i="16"/>
  <c r="CE4" i="26" l="1"/>
  <c r="AX4" i="26"/>
  <c r="AE4" i="26"/>
  <c r="BV4" i="26"/>
  <c r="F9" i="6"/>
  <c r="H9" i="6" s="1"/>
  <c r="F12" i="6"/>
  <c r="G12" i="6" s="1"/>
  <c r="F11" i="6"/>
  <c r="H11" i="6" s="1"/>
  <c r="E11" i="4"/>
  <c r="E8" i="4"/>
  <c r="G13" i="6" l="1"/>
  <c r="BY4" i="26" s="1"/>
  <c r="CJ4" i="26"/>
  <c r="G13" i="20"/>
  <c r="AT4" i="26" s="1"/>
  <c r="BC4" i="26"/>
  <c r="AJ4" i="26"/>
  <c r="E15" i="38"/>
  <c r="H12" i="6"/>
  <c r="F8" i="4"/>
  <c r="H8" i="4" s="1"/>
  <c r="F11" i="4"/>
  <c r="H11" i="4" s="1"/>
  <c r="E8" i="6"/>
  <c r="F8" i="6" l="1"/>
  <c r="E15" i="36" l="1"/>
  <c r="E15" i="15"/>
  <c r="C13" i="6"/>
  <c r="H8" i="6"/>
  <c r="D13" i="4"/>
  <c r="C13" i="4"/>
  <c r="C13" i="20" l="1"/>
  <c r="J18" i="22" s="1"/>
  <c r="I21" i="22" s="1"/>
  <c r="E13" i="6"/>
  <c r="BW4" i="26" s="1"/>
  <c r="BU4" i="26"/>
  <c r="J18" i="25"/>
  <c r="I21" i="25" s="1"/>
  <c r="E13" i="20"/>
  <c r="AR4" i="26" s="1"/>
  <c r="J13" i="16"/>
  <c r="X4" i="26"/>
  <c r="J18" i="16"/>
  <c r="I21" i="16" s="1"/>
  <c r="W4" i="26"/>
  <c r="E9" i="4"/>
  <c r="E10" i="4"/>
  <c r="E12" i="4"/>
  <c r="AP4" i="26" l="1"/>
  <c r="H13" i="6"/>
  <c r="F13" i="6"/>
  <c r="BX4" i="26" s="1"/>
  <c r="H13" i="20"/>
  <c r="AU4" i="26" s="1"/>
  <c r="F13" i="20"/>
  <c r="AS4" i="26" s="1"/>
  <c r="F10" i="4"/>
  <c r="H10" i="4" s="1"/>
  <c r="F12" i="4"/>
  <c r="F9" i="4"/>
  <c r="H9" i="4" s="1"/>
  <c r="E13" i="4"/>
  <c r="Y4" i="26" s="1"/>
  <c r="I13" i="6" l="1"/>
  <c r="BZ4" i="26"/>
  <c r="I13" i="20"/>
  <c r="J13" i="20" s="1"/>
  <c r="AW4" i="26" s="1"/>
  <c r="G12" i="4"/>
  <c r="G13" i="4" s="1"/>
  <c r="AA4" i="26" s="1"/>
  <c r="F13" i="4"/>
  <c r="Z4" i="26" s="1"/>
  <c r="AV4" i="26" l="1"/>
  <c r="J11" i="22"/>
  <c r="J12" i="22" s="1"/>
  <c r="I14" i="22" s="1"/>
  <c r="J13" i="6"/>
  <c r="J11" i="25" s="1"/>
  <c r="J12" i="25" s="1"/>
  <c r="I14" i="25" s="1"/>
  <c r="CA4" i="26"/>
  <c r="I29" i="10"/>
  <c r="I28" i="10" s="1"/>
  <c r="H12" i="4"/>
  <c r="H13" i="4" s="1"/>
  <c r="I13" i="4" s="1"/>
  <c r="J13" i="4" s="1"/>
  <c r="AD4" i="26" s="1"/>
  <c r="CC4" i="26"/>
  <c r="L13" i="6" l="1"/>
  <c r="CD4" i="26" s="1"/>
  <c r="CB4" i="26"/>
  <c r="AB4" i="26"/>
  <c r="J26" i="8"/>
  <c r="J11" i="16"/>
  <c r="J12" i="16" s="1"/>
  <c r="I14" i="16" s="1"/>
  <c r="AC4" i="26"/>
</calcChain>
</file>

<file path=xl/sharedStrings.xml><?xml version="1.0" encoding="utf-8"?>
<sst xmlns="http://schemas.openxmlformats.org/spreadsheetml/2006/main" count="836" uniqueCount="316">
  <si>
    <t>総事業費</t>
    <rPh sb="0" eb="3">
      <t>ソウジギョウ</t>
    </rPh>
    <rPh sb="3" eb="4">
      <t>ヒ</t>
    </rPh>
    <phoneticPr fontId="2"/>
  </si>
  <si>
    <t>寄付金
その他
収入額</t>
    <rPh sb="0" eb="3">
      <t>キフキン</t>
    </rPh>
    <rPh sb="6" eb="7">
      <t>タ</t>
    </rPh>
    <rPh sb="8" eb="11">
      <t>シュウニュウガク</t>
    </rPh>
    <phoneticPr fontId="2"/>
  </si>
  <si>
    <t>差引額</t>
    <rPh sb="0" eb="3">
      <t>サシヒキガク</t>
    </rPh>
    <phoneticPr fontId="2"/>
  </si>
  <si>
    <t>対象経費の
支出予定額</t>
    <rPh sb="0" eb="2">
      <t>タイショウ</t>
    </rPh>
    <rPh sb="2" eb="4">
      <t>ケイヒ</t>
    </rPh>
    <rPh sb="6" eb="8">
      <t>シシュツ</t>
    </rPh>
    <rPh sb="8" eb="11">
      <t>ヨテイガク</t>
    </rPh>
    <phoneticPr fontId="2"/>
  </si>
  <si>
    <t>基準額</t>
    <rPh sb="0" eb="3">
      <t>キジュンガク</t>
    </rPh>
    <phoneticPr fontId="2"/>
  </si>
  <si>
    <t>選定額</t>
    <rPh sb="0" eb="2">
      <t>センテイ</t>
    </rPh>
    <rPh sb="2" eb="3">
      <t>ガク</t>
    </rPh>
    <phoneticPr fontId="2"/>
  </si>
  <si>
    <t>県補助基本額</t>
    <rPh sb="0" eb="1">
      <t>ケン</t>
    </rPh>
    <rPh sb="1" eb="3">
      <t>ホジョ</t>
    </rPh>
    <rPh sb="3" eb="6">
      <t>キホンガク</t>
    </rPh>
    <phoneticPr fontId="2"/>
  </si>
  <si>
    <t>県補助所要額</t>
    <rPh sb="0" eb="1">
      <t>ケン</t>
    </rPh>
    <rPh sb="1" eb="3">
      <t>ホジョ</t>
    </rPh>
    <rPh sb="3" eb="6">
      <t>ショヨウガク</t>
    </rPh>
    <phoneticPr fontId="2"/>
  </si>
  <si>
    <t>備考</t>
    <rPh sb="0" eb="2">
      <t>ビコウ</t>
    </rPh>
    <phoneticPr fontId="2"/>
  </si>
  <si>
    <t>(A)</t>
    <phoneticPr fontId="2"/>
  </si>
  <si>
    <t>(B)</t>
    <phoneticPr fontId="2"/>
  </si>
  <si>
    <t>(D)</t>
    <phoneticPr fontId="2"/>
  </si>
  <si>
    <t>（Ｅ）</t>
    <phoneticPr fontId="2"/>
  </si>
  <si>
    <t>(F)</t>
    <phoneticPr fontId="2"/>
  </si>
  <si>
    <t>（Ｇ）</t>
    <phoneticPr fontId="2"/>
  </si>
  <si>
    <t>（Ｈ）</t>
    <phoneticPr fontId="2"/>
  </si>
  <si>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2"/>
  </si>
  <si>
    <t>(A)-(B)=(C)</t>
    <phoneticPr fontId="2"/>
  </si>
  <si>
    <t>（円）</t>
    <rPh sb="1" eb="2">
      <t>エン</t>
    </rPh>
    <phoneticPr fontId="2"/>
  </si>
  <si>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2"/>
  </si>
  <si>
    <t>対象経費の
実支出額</t>
    <rPh sb="0" eb="2">
      <t>タイショウ</t>
    </rPh>
    <rPh sb="2" eb="4">
      <t>ケイヒ</t>
    </rPh>
    <rPh sb="6" eb="7">
      <t>ジツ</t>
    </rPh>
    <rPh sb="7" eb="9">
      <t>シシュツ</t>
    </rPh>
    <phoneticPr fontId="2"/>
  </si>
  <si>
    <t>県交付決定額</t>
    <rPh sb="0" eb="1">
      <t>ケン</t>
    </rPh>
    <rPh sb="1" eb="3">
      <t>コウフ</t>
    </rPh>
    <rPh sb="3" eb="5">
      <t>ケッテイ</t>
    </rPh>
    <rPh sb="5" eb="6">
      <t>ガク</t>
    </rPh>
    <phoneticPr fontId="2"/>
  </si>
  <si>
    <t>差引過不足額</t>
    <rPh sb="0" eb="1">
      <t>サ</t>
    </rPh>
    <rPh sb="1" eb="2">
      <t>ヒ</t>
    </rPh>
    <rPh sb="2" eb="6">
      <t>カブソクガク</t>
    </rPh>
    <phoneticPr fontId="2"/>
  </si>
  <si>
    <t>（Ｉ）</t>
    <phoneticPr fontId="2"/>
  </si>
  <si>
    <t>（Ｊ）</t>
    <phoneticPr fontId="2"/>
  </si>
  <si>
    <t>区分</t>
    <phoneticPr fontId="2"/>
  </si>
  <si>
    <t>合計</t>
    <phoneticPr fontId="2"/>
  </si>
  <si>
    <t>区分</t>
    <phoneticPr fontId="2"/>
  </si>
  <si>
    <t>合計</t>
    <phoneticPr fontId="2"/>
  </si>
  <si>
    <t>第１号様式（第３条関係）</t>
    <phoneticPr fontId="2"/>
  </si>
  <si>
    <t>奈良県知事　殿</t>
    <phoneticPr fontId="2"/>
  </si>
  <si>
    <t>氏名</t>
    <rPh sb="0" eb="2">
      <t>シメイ</t>
    </rPh>
    <phoneticPr fontId="2"/>
  </si>
  <si>
    <t>新型コロナウイルス感染症緊急包括支援事業補助金（医療分）交付申請書</t>
    <phoneticPr fontId="2"/>
  </si>
  <si>
    <t>標記について、次のとおり関係書類を添えて申請します。</t>
    <phoneticPr fontId="2"/>
  </si>
  <si>
    <t>１．補助対象事業名</t>
    <phoneticPr fontId="2"/>
  </si>
  <si>
    <t>金</t>
    <rPh sb="0" eb="1">
      <t>キン</t>
    </rPh>
    <phoneticPr fontId="2"/>
  </si>
  <si>
    <t>円</t>
    <rPh sb="0" eb="1">
      <t>エン</t>
    </rPh>
    <phoneticPr fontId="2"/>
  </si>
  <si>
    <t>３．添付書類</t>
    <phoneticPr fontId="2"/>
  </si>
  <si>
    <t>各別表の付表に定める関係書類</t>
    <phoneticPr fontId="2"/>
  </si>
  <si>
    <t>第２号様式（第６条関係）</t>
    <phoneticPr fontId="2"/>
  </si>
  <si>
    <t>新型コロナウイルス感染症緊急包括支援事業補助金（医療分）変更承認申請書</t>
    <phoneticPr fontId="2"/>
  </si>
  <si>
    <t>標記について、関係書類を添えて次のとおり申請します。</t>
    <phoneticPr fontId="2"/>
  </si>
  <si>
    <t>　　　　増減額</t>
    <rPh sb="4" eb="7">
      <t>ゾウゲンガク</t>
    </rPh>
    <phoneticPr fontId="2"/>
  </si>
  <si>
    <t>　　　　変更額</t>
    <rPh sb="4" eb="7">
      <t>ヘンコウガク</t>
    </rPh>
    <phoneticPr fontId="2"/>
  </si>
  <si>
    <t>４．添付書類</t>
    <phoneticPr fontId="2"/>
  </si>
  <si>
    <t>第５号様式（第１０条関係）</t>
    <phoneticPr fontId="2"/>
  </si>
  <si>
    <t>新型コロナウイルス感染症緊急包括支援事業補助金（医療分）実績報告書</t>
    <phoneticPr fontId="2"/>
  </si>
  <si>
    <t>　標記事業については、下記のとおり事業が完了したので、関係書類を添えて</t>
    <phoneticPr fontId="2"/>
  </si>
  <si>
    <t>報告します。</t>
    <phoneticPr fontId="2"/>
  </si>
  <si>
    <t>新規申請</t>
    <rPh sb="0" eb="4">
      <t>シンキシンセイ</t>
    </rPh>
    <phoneticPr fontId="2"/>
  </si>
  <si>
    <t>文書番号</t>
    <rPh sb="0" eb="4">
      <t>ブンショバンゴウ</t>
    </rPh>
    <phoneticPr fontId="2"/>
  </si>
  <si>
    <t>変更申請</t>
    <rPh sb="0" eb="4">
      <t>ヘンコウシンセイ</t>
    </rPh>
    <phoneticPr fontId="2"/>
  </si>
  <si>
    <t>実績報告</t>
    <rPh sb="0" eb="4">
      <t>ジッセキホウコク</t>
    </rPh>
    <phoneticPr fontId="2"/>
  </si>
  <si>
    <t>提出日</t>
    <rPh sb="0" eb="2">
      <t>テイシュツ</t>
    </rPh>
    <rPh sb="2" eb="3">
      <t>ビ</t>
    </rPh>
    <phoneticPr fontId="10"/>
  </si>
  <si>
    <t>区　分</t>
  </si>
  <si>
    <t>補助上限額・条件</t>
    <rPh sb="0" eb="4">
      <t>ホジョジョウゲン</t>
    </rPh>
    <rPh sb="4" eb="5">
      <t>ガク</t>
    </rPh>
    <rPh sb="6" eb="8">
      <t>ジョウケン</t>
    </rPh>
    <phoneticPr fontId="18"/>
  </si>
  <si>
    <t>設置場所</t>
    <rPh sb="0" eb="4">
      <t>セッチバショ</t>
    </rPh>
    <phoneticPr fontId="18"/>
  </si>
  <si>
    <t>納品予定月</t>
    <rPh sb="0" eb="2">
      <t>ノウヒン</t>
    </rPh>
    <rPh sb="2" eb="4">
      <t>ヨテイ</t>
    </rPh>
    <rPh sb="4" eb="5">
      <t>ツキ</t>
    </rPh>
    <phoneticPr fontId="18"/>
  </si>
  <si>
    <t>円</t>
    <rPh sb="0" eb="1">
      <t>エン</t>
    </rPh>
    <phoneticPr fontId="10"/>
  </si>
  <si>
    <t>（１）HEPAフィルター付空気清浄機（陰圧対応可能なものに限る）</t>
    <rPh sb="19" eb="23">
      <t>インアツタイオウ</t>
    </rPh>
    <rPh sb="23" eb="25">
      <t>カノウ</t>
    </rPh>
    <rPh sb="29" eb="30">
      <t>カギ</t>
    </rPh>
    <phoneticPr fontId="19"/>
  </si>
  <si>
    <t>合　計</t>
    <rPh sb="0" eb="1">
      <t>ア</t>
    </rPh>
    <rPh sb="2" eb="3">
      <t>ケイ</t>
    </rPh>
    <phoneticPr fontId="10"/>
  </si>
  <si>
    <t>HEPAフィルター付空気清浄機（陰圧対応可能なものに限る）</t>
    <phoneticPr fontId="2"/>
  </si>
  <si>
    <t>（２）HEPAフィルター付パーテーション</t>
    <phoneticPr fontId="2"/>
  </si>
  <si>
    <t>HEPAフィルター付パーテーション</t>
    <phoneticPr fontId="2"/>
  </si>
  <si>
    <t>個人防護具</t>
    <phoneticPr fontId="2"/>
  </si>
  <si>
    <t>（４）簡易ベッド</t>
    <phoneticPr fontId="2"/>
  </si>
  <si>
    <t>簡易ベッド</t>
    <phoneticPr fontId="2"/>
  </si>
  <si>
    <t>（５）簡易診療室及び付帯する備品</t>
    <phoneticPr fontId="2"/>
  </si>
  <si>
    <t>簡易診療室及び付帯する備品</t>
    <phoneticPr fontId="2"/>
  </si>
  <si>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0"/>
  </si>
  <si>
    <t xml:space="preserve"> ・歳入の部</t>
    <rPh sb="2" eb="3">
      <t>トシ</t>
    </rPh>
    <rPh sb="3" eb="4">
      <t>イリ</t>
    </rPh>
    <rPh sb="5" eb="6">
      <t>ブ</t>
    </rPh>
    <phoneticPr fontId="10"/>
  </si>
  <si>
    <t>（単位：円）</t>
    <rPh sb="1" eb="3">
      <t>タンイ</t>
    </rPh>
    <rPh sb="4" eb="5">
      <t>エン</t>
    </rPh>
    <phoneticPr fontId="10"/>
  </si>
  <si>
    <t>項　　　　　　　　　目</t>
    <rPh sb="0" eb="1">
      <t>コウ</t>
    </rPh>
    <rPh sb="10" eb="11">
      <t>メ</t>
    </rPh>
    <phoneticPr fontId="10"/>
  </si>
  <si>
    <t>金　　　　　　　額</t>
    <rPh sb="0" eb="1">
      <t>キン</t>
    </rPh>
    <rPh sb="8" eb="9">
      <t>ガク</t>
    </rPh>
    <phoneticPr fontId="10"/>
  </si>
  <si>
    <t>自　己　資　金</t>
    <rPh sb="0" eb="1">
      <t>ジ</t>
    </rPh>
    <rPh sb="2" eb="3">
      <t>オノレ</t>
    </rPh>
    <rPh sb="4" eb="5">
      <t>シ</t>
    </rPh>
    <rPh sb="6" eb="7">
      <t>カネ</t>
    </rPh>
    <phoneticPr fontId="10"/>
  </si>
  <si>
    <t>寄付金その他の収入</t>
    <rPh sb="0" eb="3">
      <t>キフキン</t>
    </rPh>
    <rPh sb="5" eb="6">
      <t>タ</t>
    </rPh>
    <rPh sb="7" eb="9">
      <t>シュウニュウ</t>
    </rPh>
    <phoneticPr fontId="10"/>
  </si>
  <si>
    <t>計</t>
    <rPh sb="0" eb="1">
      <t>ケイ</t>
    </rPh>
    <phoneticPr fontId="10"/>
  </si>
  <si>
    <t xml:space="preserve"> ・歳出の部</t>
    <rPh sb="2" eb="3">
      <t>トシ</t>
    </rPh>
    <rPh sb="3" eb="4">
      <t>デ</t>
    </rPh>
    <rPh sb="5" eb="6">
      <t>ブ</t>
    </rPh>
    <phoneticPr fontId="10"/>
  </si>
  <si>
    <t>設備等整備費</t>
    <rPh sb="0" eb="2">
      <t>セツビ</t>
    </rPh>
    <rPh sb="2" eb="3">
      <t>トウ</t>
    </rPh>
    <rPh sb="3" eb="5">
      <t>セイビ</t>
    </rPh>
    <rPh sb="5" eb="6">
      <t>ヒ</t>
    </rPh>
    <phoneticPr fontId="10"/>
  </si>
  <si>
    <t>上記は原本に相違ないことを証明します。</t>
    <rPh sb="0" eb="2">
      <t>ジョウキ</t>
    </rPh>
    <rPh sb="3" eb="5">
      <t>ゲンポン</t>
    </rPh>
    <rPh sb="6" eb="8">
      <t>ソウイ</t>
    </rPh>
    <rPh sb="13" eb="15">
      <t>ショウメイ</t>
    </rPh>
    <phoneticPr fontId="10"/>
  </si>
  <si>
    <t>医療機関名</t>
    <rPh sb="0" eb="2">
      <t>イリョウ</t>
    </rPh>
    <rPh sb="2" eb="4">
      <t>キカン</t>
    </rPh>
    <rPh sb="4" eb="5">
      <t>メイ</t>
    </rPh>
    <phoneticPr fontId="10"/>
  </si>
  <si>
    <t>歳入歳出予算書 （ 抄 本 ）</t>
    <rPh sb="0" eb="1">
      <t>トシ</t>
    </rPh>
    <rPh sb="1" eb="2">
      <t>イリ</t>
    </rPh>
    <rPh sb="2" eb="3">
      <t>トシ</t>
    </rPh>
    <rPh sb="3" eb="4">
      <t>デ</t>
    </rPh>
    <rPh sb="4" eb="7">
      <t>ヨサンショ</t>
    </rPh>
    <rPh sb="10" eb="11">
      <t>ショウ</t>
    </rPh>
    <rPh sb="12" eb="13">
      <t>ホン</t>
    </rPh>
    <phoneticPr fontId="10"/>
  </si>
  <si>
    <t>奈良県補助金</t>
    <rPh sb="0" eb="3">
      <t>ナラケン</t>
    </rPh>
    <rPh sb="3" eb="6">
      <t>ホジョキン</t>
    </rPh>
    <phoneticPr fontId="10"/>
  </si>
  <si>
    <t>住所</t>
    <rPh sb="0" eb="2">
      <t>ジュウショ</t>
    </rPh>
    <phoneticPr fontId="10"/>
  </si>
  <si>
    <t>氏名</t>
    <rPh sb="0" eb="2">
      <t>シメイ</t>
    </rPh>
    <phoneticPr fontId="10"/>
  </si>
  <si>
    <t>(人)</t>
    <rPh sb="1" eb="2">
      <t>ニン</t>
    </rPh>
    <phoneticPr fontId="2"/>
  </si>
  <si>
    <t>（３）個人防護具　</t>
    <phoneticPr fontId="19"/>
  </si>
  <si>
    <t>基準単価</t>
    <rPh sb="0" eb="4">
      <t>キジュンタンカ</t>
    </rPh>
    <phoneticPr fontId="2"/>
  </si>
  <si>
    <t>うち、医師</t>
    <rPh sb="3" eb="5">
      <t>イシ</t>
    </rPh>
    <phoneticPr fontId="2"/>
  </si>
  <si>
    <t>うち、看護師</t>
    <rPh sb="3" eb="6">
      <t>カンゴシ</t>
    </rPh>
    <phoneticPr fontId="2"/>
  </si>
  <si>
    <t>うち、その他</t>
    <rPh sb="5" eb="6">
      <t>タ</t>
    </rPh>
    <phoneticPr fontId="2"/>
  </si>
  <si>
    <t>外来医療従事者延べ人数　(E)×(F)=(G)</t>
  </si>
  <si>
    <t>205,000円／台</t>
    <rPh sb="7" eb="8">
      <t>エン</t>
    </rPh>
    <rPh sb="9" eb="10">
      <t>ダイ</t>
    </rPh>
    <phoneticPr fontId="18"/>
  </si>
  <si>
    <t>51,400円／台</t>
    <rPh sb="6" eb="7">
      <t>エン</t>
    </rPh>
    <rPh sb="8" eb="9">
      <t>ダイ</t>
    </rPh>
    <phoneticPr fontId="18"/>
  </si>
  <si>
    <t>申請者（開設者）</t>
    <rPh sb="0" eb="3">
      <t>シンセイシャ</t>
    </rPh>
    <rPh sb="4" eb="6">
      <t>カイセツ</t>
    </rPh>
    <rPh sb="6" eb="7">
      <t>シャ</t>
    </rPh>
    <phoneticPr fontId="2"/>
  </si>
  <si>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2"/>
  </si>
  <si>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2"/>
  </si>
  <si>
    <t>２．医療機関名及び所在地</t>
    <rPh sb="2" eb="7">
      <t>イリョウキカンメイ</t>
    </rPh>
    <rPh sb="7" eb="8">
      <t>オヨ</t>
    </rPh>
    <rPh sb="9" eb="12">
      <t>ショザイチ</t>
    </rPh>
    <phoneticPr fontId="2"/>
  </si>
  <si>
    <t>３．交付申請額</t>
    <phoneticPr fontId="2"/>
  </si>
  <si>
    <t>（</t>
    <phoneticPr fontId="2"/>
  </si>
  <si>
    <t>）</t>
    <phoneticPr fontId="2"/>
  </si>
  <si>
    <t>医療機関名</t>
    <rPh sb="0" eb="5">
      <t>イリョウキカンメイ</t>
    </rPh>
    <phoneticPr fontId="18"/>
  </si>
  <si>
    <t>（法人の場合は、主たる事務所の所在地）</t>
    <phoneticPr fontId="2"/>
  </si>
  <si>
    <t>（法人の場合は、名称及び代表者の職氏名）</t>
    <phoneticPr fontId="2"/>
  </si>
  <si>
    <t>【基本情報】</t>
    <rPh sb="1" eb="3">
      <t>キホン</t>
    </rPh>
    <rPh sb="3" eb="5">
      <t>ジョウホウ</t>
    </rPh>
    <phoneticPr fontId="10"/>
  </si>
  <si>
    <t>※着色セルへご記入をお願いします。</t>
    <rPh sb="1" eb="3">
      <t>チャクショク</t>
    </rPh>
    <rPh sb="7" eb="9">
      <t>キニュウ</t>
    </rPh>
    <rPh sb="11" eb="12">
      <t>ネガ</t>
    </rPh>
    <phoneticPr fontId="10"/>
  </si>
  <si>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0"/>
  </si>
  <si>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0"/>
  </si>
  <si>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0"/>
  </si>
  <si>
    <t>補助金担当者</t>
    <rPh sb="0" eb="3">
      <t>ホジョキン</t>
    </rPh>
    <rPh sb="3" eb="6">
      <t>タントウシャ</t>
    </rPh>
    <phoneticPr fontId="10"/>
  </si>
  <si>
    <t>所属・職</t>
    <rPh sb="0" eb="2">
      <t>ショゾク</t>
    </rPh>
    <rPh sb="3" eb="4">
      <t>ショク</t>
    </rPh>
    <phoneticPr fontId="10"/>
  </si>
  <si>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0"/>
  </si>
  <si>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0"/>
  </si>
  <si>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</si>
  <si>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0"/>
  </si>
  <si>
    <t>郵便番号</t>
    <rPh sb="0" eb="4">
      <t>ユウビンバンゴウ</t>
    </rPh>
    <phoneticPr fontId="10"/>
  </si>
  <si>
    <t>宛先</t>
    <rPh sb="0" eb="2">
      <t>アテサキ</t>
    </rPh>
    <phoneticPr fontId="10"/>
  </si>
  <si>
    <t>医療機関所在地</t>
    <rPh sb="0" eb="2">
      <t>イリョウ</t>
    </rPh>
    <rPh sb="2" eb="4">
      <t>キカン</t>
    </rPh>
    <rPh sb="4" eb="7">
      <t>ショザイチ</t>
    </rPh>
    <phoneticPr fontId="10"/>
  </si>
  <si>
    <t>HEPAフィルター付
空気清浄機</t>
    <phoneticPr fontId="2"/>
  </si>
  <si>
    <t>HEPAフィルター付
パーテーション</t>
    <phoneticPr fontId="2"/>
  </si>
  <si>
    <t>簡易ベッド</t>
    <phoneticPr fontId="2"/>
  </si>
  <si>
    <t>簡易診療室及び
付帯する備品</t>
    <phoneticPr fontId="2"/>
  </si>
  <si>
    <t>外来診療日数（令和５年９月３０日まで）　(F)</t>
  </si>
  <si>
    <t>令和５年　月　　日</t>
    <rPh sb="0" eb="2">
      <t>レイワ</t>
    </rPh>
    <rPh sb="3" eb="4">
      <t>ネン</t>
    </rPh>
    <rPh sb="5" eb="6">
      <t>ガツ</t>
    </rPh>
    <rPh sb="8" eb="9">
      <t>ニチ</t>
    </rPh>
    <phoneticPr fontId="2"/>
  </si>
  <si>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2"/>
  </si>
  <si>
    <t>3．交付決定額</t>
    <rPh sb="4" eb="6">
      <t>ケッテイ</t>
    </rPh>
    <phoneticPr fontId="2"/>
  </si>
  <si>
    <t>4．変更の理由</t>
    <phoneticPr fontId="2"/>
  </si>
  <si>
    <t>5．添付書類</t>
    <phoneticPr fontId="2"/>
  </si>
  <si>
    <t>納品実績日</t>
    <rPh sb="0" eb="2">
      <t>ノウヒン</t>
    </rPh>
    <rPh sb="2" eb="5">
      <t>ジッセキビ</t>
    </rPh>
    <phoneticPr fontId="18"/>
  </si>
  <si>
    <t>歳入歳出決算書 （ 抄 本 ）</t>
    <rPh sb="0" eb="1">
      <t>トシ</t>
    </rPh>
    <rPh sb="1" eb="2">
      <t>イリ</t>
    </rPh>
    <rPh sb="2" eb="3">
      <t>トシ</t>
    </rPh>
    <rPh sb="3" eb="4">
      <t>デ</t>
    </rPh>
    <rPh sb="4" eb="7">
      <t>ケッサンショ</t>
    </rPh>
    <rPh sb="10" eb="11">
      <t>ショウ</t>
    </rPh>
    <rPh sb="12" eb="13">
      <t>ホン</t>
    </rPh>
    <phoneticPr fontId="10"/>
  </si>
  <si>
    <r>
      <t xml:space="preserve">医療機関コード
</t>
    </r>
    <r>
      <rPr>
        <sz val="9"/>
        <rFont val="ＭＳ 明朝"/>
        <family val="1"/>
        <charset val="128"/>
      </rPr>
      <t>※Ｇ－ＭＩＳ上のコード</t>
    </r>
    <rPh sb="0" eb="2">
      <t>イリョウ</t>
    </rPh>
    <rPh sb="2" eb="4">
      <t>キカン</t>
    </rPh>
    <rPh sb="14" eb="15">
      <t>ジョウ</t>
    </rPh>
    <phoneticPr fontId="10"/>
  </si>
  <si>
    <t>文書送付先</t>
    <rPh sb="0" eb="2">
      <t>ブンショ</t>
    </rPh>
    <rPh sb="2" eb="5">
      <t>ソウフサキ</t>
    </rPh>
    <phoneticPr fontId="10"/>
  </si>
  <si>
    <t>メールアドレス</t>
    <phoneticPr fontId="2"/>
  </si>
  <si>
    <t>連絡先（電話番号）Ａ</t>
    <rPh sb="0" eb="3">
      <t>レンラクサキ</t>
    </rPh>
    <rPh sb="4" eb="6">
      <t>デンワ</t>
    </rPh>
    <rPh sb="6" eb="8">
      <t>バンゴウ</t>
    </rPh>
    <phoneticPr fontId="10"/>
  </si>
  <si>
    <t>連絡先（電話番号）Ｂ</t>
    <phoneticPr fontId="10"/>
  </si>
  <si>
    <t>申請日</t>
    <rPh sb="0" eb="3">
      <t>シンセイビ</t>
    </rPh>
    <phoneticPr fontId="2"/>
  </si>
  <si>
    <t>報告日</t>
    <rPh sb="0" eb="3">
      <t>ホウコクビ</t>
    </rPh>
    <phoneticPr fontId="2"/>
  </si>
  <si>
    <t>別紙３－１</t>
    <rPh sb="0" eb="2">
      <t>ベッシ</t>
    </rPh>
    <phoneticPr fontId="2"/>
  </si>
  <si>
    <t>別紙３－２</t>
    <rPh sb="0" eb="2">
      <t>ベッシ</t>
    </rPh>
    <phoneticPr fontId="2"/>
  </si>
  <si>
    <t>別紙３－３</t>
    <rPh sb="0" eb="2">
      <t>ベッシ</t>
    </rPh>
    <phoneticPr fontId="2"/>
  </si>
  <si>
    <t>別紙３－４</t>
    <rPh sb="0" eb="2">
      <t>ベッシ</t>
    </rPh>
    <phoneticPr fontId="2"/>
  </si>
  <si>
    <t>第３号様式（第６条関係）</t>
    <phoneticPr fontId="2"/>
  </si>
  <si>
    <t>中止（廃止）承認申請書</t>
    <phoneticPr fontId="2"/>
  </si>
  <si>
    <t>新型コロナウイルス感染症緊急包括支援事業補助金（医療分）</t>
    <phoneticPr fontId="2"/>
  </si>
  <si>
    <t>号の</t>
    <phoneticPr fontId="2"/>
  </si>
  <si>
    <t>３．中止（廃止）の理由</t>
    <rPh sb="2" eb="4">
      <t>チュウシ</t>
    </rPh>
    <rPh sb="5" eb="7">
      <t>ハイシ</t>
    </rPh>
    <phoneticPr fontId="2"/>
  </si>
  <si>
    <t>４．中止予定期間</t>
    <rPh sb="2" eb="6">
      <t>チュウシヨテイ</t>
    </rPh>
    <rPh sb="6" eb="8">
      <t>キカン</t>
    </rPh>
    <phoneticPr fontId="2"/>
  </si>
  <si>
    <t>から</t>
    <phoneticPr fontId="2"/>
  </si>
  <si>
    <t>　　廃止予定年月日</t>
    <rPh sb="2" eb="4">
      <t>ハイシ</t>
    </rPh>
    <rPh sb="4" eb="6">
      <t>ヨテイ</t>
    </rPh>
    <rPh sb="6" eb="9">
      <t>ネンガッピ</t>
    </rPh>
    <phoneticPr fontId="2"/>
  </si>
  <si>
    <t>中止の場合に記入</t>
    <rPh sb="0" eb="2">
      <t>チュウシ</t>
    </rPh>
    <rPh sb="3" eb="5">
      <t>バアイ</t>
    </rPh>
    <rPh sb="6" eb="8">
      <t>キニュウ</t>
    </rPh>
    <phoneticPr fontId="2"/>
  </si>
  <si>
    <t>廃止の場合に記入</t>
    <rPh sb="0" eb="2">
      <t>ハイシ</t>
    </rPh>
    <rPh sb="3" eb="5">
      <t>バアイ</t>
    </rPh>
    <rPh sb="6" eb="8">
      <t>キニュウ</t>
    </rPh>
    <phoneticPr fontId="2"/>
  </si>
  <si>
    <t>上記のとおり請求します。</t>
    <rPh sb="0" eb="2">
      <t>ジョウキ</t>
    </rPh>
    <rPh sb="6" eb="8">
      <t>セイキュウ</t>
    </rPh>
    <phoneticPr fontId="2"/>
  </si>
  <si>
    <t>補助対象事業名</t>
    <phoneticPr fontId="2"/>
  </si>
  <si>
    <t>第４号様式（第７条関係）</t>
    <phoneticPr fontId="2"/>
  </si>
  <si>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2"/>
  </si>
  <si>
    <t>　ただし、</t>
    <phoneticPr fontId="2"/>
  </si>
  <si>
    <t>以下の欄もご記入ください。</t>
    <phoneticPr fontId="2"/>
  </si>
  <si>
    <t>振込先金融機関名・店名</t>
    <rPh sb="0" eb="3">
      <t>フリコミサキ</t>
    </rPh>
    <rPh sb="3" eb="8">
      <t>キンユウキカンメイ</t>
    </rPh>
    <rPh sb="9" eb="11">
      <t>テンメイ</t>
    </rPh>
    <phoneticPr fontId="2"/>
  </si>
  <si>
    <t>（預金種別）・口座番号</t>
    <rPh sb="1" eb="5">
      <t>ヨキンシュベツ</t>
    </rPh>
    <rPh sb="7" eb="11">
      <t>コウザバンゴウ</t>
    </rPh>
    <phoneticPr fontId="2"/>
  </si>
  <si>
    <t>（フリガナ）
口座名義</t>
    <rPh sb="7" eb="11">
      <t>コウザメイギ</t>
    </rPh>
    <phoneticPr fontId="2"/>
  </si>
  <si>
    <t>第６号様式（第１１条関係）</t>
    <phoneticPr fontId="2"/>
  </si>
  <si>
    <t>補　助　金　交　付　請　求　書</t>
    <rPh sb="0" eb="1">
      <t>ホ</t>
    </rPh>
    <rPh sb="2" eb="3">
      <t>スケ</t>
    </rPh>
    <rPh sb="4" eb="5">
      <t>カネ</t>
    </rPh>
    <rPh sb="6" eb="7">
      <t>コウ</t>
    </rPh>
    <rPh sb="8" eb="9">
      <t>ツキ</t>
    </rPh>
    <rPh sb="10" eb="11">
      <t>ショウ</t>
    </rPh>
    <rPh sb="12" eb="13">
      <t>モトム</t>
    </rPh>
    <rPh sb="14" eb="15">
      <t>ショ</t>
    </rPh>
    <phoneticPr fontId="2"/>
  </si>
  <si>
    <t>金融機関名</t>
    <rPh sb="0" eb="5">
      <t>キンユウキカンメイ</t>
    </rPh>
    <phoneticPr fontId="10"/>
  </si>
  <si>
    <t>店名</t>
    <rPh sb="0" eb="2">
      <t>テンメイ</t>
    </rPh>
    <phoneticPr fontId="10"/>
  </si>
  <si>
    <t>口座種別</t>
    <rPh sb="0" eb="2">
      <t>コウザ</t>
    </rPh>
    <rPh sb="2" eb="4">
      <t>シュベツ</t>
    </rPh>
    <phoneticPr fontId="2"/>
  </si>
  <si>
    <t>口座名義</t>
    <rPh sb="0" eb="4">
      <t>コウザメイギ</t>
    </rPh>
    <phoneticPr fontId="10"/>
  </si>
  <si>
    <t>口座名義
フリガナ</t>
    <rPh sb="0" eb="4">
      <t>コウザメイギ</t>
    </rPh>
    <phoneticPr fontId="10"/>
  </si>
  <si>
    <t>第７号様式（第１２条関係）</t>
    <phoneticPr fontId="2"/>
  </si>
  <si>
    <t>消費税等仕入控除税額報告書</t>
    <phoneticPr fontId="2"/>
  </si>
  <si>
    <t>奈良県新型コロナウイルス感染症緊急包括支援事業補助金（医療分）交付要綱第１１条に基づき確定された額</t>
    <phoneticPr fontId="2"/>
  </si>
  <si>
    <t>消費税及び地方消費税の申告により確定した消費税等仕入控除税額（要県返還相当額）</t>
    <phoneticPr fontId="2"/>
  </si>
  <si>
    <t>３．</t>
    <phoneticPr fontId="2"/>
  </si>
  <si>
    <t>振込先</t>
    <rPh sb="0" eb="3">
      <t>フリコミサキ</t>
    </rPh>
    <phoneticPr fontId="2"/>
  </si>
  <si>
    <t>金融機関名</t>
    <rPh sb="0" eb="5">
      <t>キンユウキカンメイ</t>
    </rPh>
    <phoneticPr fontId="2"/>
  </si>
  <si>
    <t>店名</t>
    <rPh sb="0" eb="2">
      <t>テンメイ</t>
    </rPh>
    <phoneticPr fontId="2"/>
  </si>
  <si>
    <t>種別</t>
    <rPh sb="0" eb="2">
      <t>シュベツ</t>
    </rPh>
    <phoneticPr fontId="2"/>
  </si>
  <si>
    <t>番号</t>
    <rPh sb="0" eb="2">
      <t>バンゴウ</t>
    </rPh>
    <phoneticPr fontId="2"/>
  </si>
  <si>
    <t>フリガナ</t>
    <phoneticPr fontId="2"/>
  </si>
  <si>
    <t>名義</t>
    <rPh sb="0" eb="2">
      <t>メイギ</t>
    </rPh>
    <phoneticPr fontId="2"/>
  </si>
  <si>
    <t>中止廃止</t>
    <rPh sb="0" eb="4">
      <t>チュウシハイシ</t>
    </rPh>
    <phoneticPr fontId="2"/>
  </si>
  <si>
    <t>申請日</t>
    <rPh sb="0" eb="3">
      <t>シンセイビ</t>
    </rPh>
    <phoneticPr fontId="2"/>
  </si>
  <si>
    <t>交付決定日</t>
    <rPh sb="0" eb="5">
      <t>コウフケッテイビ</t>
    </rPh>
    <phoneticPr fontId="2"/>
  </si>
  <si>
    <t>決定通知番号</t>
    <rPh sb="0" eb="4">
      <t>ケッテイツウチ</t>
    </rPh>
    <rPh sb="4" eb="6">
      <t>バンゴウ</t>
    </rPh>
    <phoneticPr fontId="2"/>
  </si>
  <si>
    <t>中止廃止理由</t>
    <rPh sb="0" eb="2">
      <t>チュウシ</t>
    </rPh>
    <rPh sb="2" eb="6">
      <t>ハイシリユウ</t>
    </rPh>
    <phoneticPr fontId="2"/>
  </si>
  <si>
    <t>中止日（自）</t>
    <rPh sb="0" eb="2">
      <t>チュウシ</t>
    </rPh>
    <rPh sb="2" eb="3">
      <t>ビ</t>
    </rPh>
    <rPh sb="4" eb="5">
      <t>ジ</t>
    </rPh>
    <phoneticPr fontId="2"/>
  </si>
  <si>
    <t>中止日（至）</t>
    <rPh sb="0" eb="3">
      <t>チュウシビ</t>
    </rPh>
    <rPh sb="4" eb="5">
      <t>イタ</t>
    </rPh>
    <phoneticPr fontId="2"/>
  </si>
  <si>
    <t>廃止日</t>
    <rPh sb="0" eb="3">
      <t>ハイシビ</t>
    </rPh>
    <phoneticPr fontId="2"/>
  </si>
  <si>
    <t>概算払請求</t>
    <rPh sb="0" eb="3">
      <t>ガイサンバラ</t>
    </rPh>
    <rPh sb="3" eb="5">
      <t>セイキュウ</t>
    </rPh>
    <phoneticPr fontId="2"/>
  </si>
  <si>
    <t>請求日</t>
    <rPh sb="0" eb="3">
      <t>セイキュウビ</t>
    </rPh>
    <phoneticPr fontId="2"/>
  </si>
  <si>
    <t>請求額</t>
    <rPh sb="0" eb="3">
      <t>セイキュウガク</t>
    </rPh>
    <phoneticPr fontId="2"/>
  </si>
  <si>
    <t>請求</t>
    <rPh sb="0" eb="2">
      <t>セイキュウ</t>
    </rPh>
    <phoneticPr fontId="2"/>
  </si>
  <si>
    <t>額確定日</t>
    <rPh sb="0" eb="1">
      <t>ガク</t>
    </rPh>
    <rPh sb="1" eb="3">
      <t>カクテイ</t>
    </rPh>
    <rPh sb="3" eb="4">
      <t>ビ</t>
    </rPh>
    <phoneticPr fontId="2"/>
  </si>
  <si>
    <t>確定通知番号</t>
    <rPh sb="0" eb="2">
      <t>カクテイ</t>
    </rPh>
    <rPh sb="2" eb="4">
      <t>ツウチ</t>
    </rPh>
    <rPh sb="4" eb="6">
      <t>バンゴウ</t>
    </rPh>
    <phoneticPr fontId="2"/>
  </si>
  <si>
    <t>消費税仕入控除</t>
    <phoneticPr fontId="2"/>
  </si>
  <si>
    <t>文書番号</t>
    <rPh sb="0" eb="4">
      <t>ブンショバンゴウ</t>
    </rPh>
    <phoneticPr fontId="2"/>
  </si>
  <si>
    <t>報告日</t>
    <rPh sb="0" eb="3">
      <t>ホウコクビ</t>
    </rPh>
    <phoneticPr fontId="2"/>
  </si>
  <si>
    <t>返還額</t>
    <rPh sb="0" eb="3">
      <t>ヘンカンガク</t>
    </rPh>
    <phoneticPr fontId="2"/>
  </si>
  <si>
    <t>確定額</t>
    <rPh sb="0" eb="2">
      <t>カクテイ</t>
    </rPh>
    <rPh sb="2" eb="3">
      <t>ガク</t>
    </rPh>
    <phoneticPr fontId="2"/>
  </si>
  <si>
    <t>付け地医第</t>
    <rPh sb="0" eb="1">
      <t>ヅ</t>
    </rPh>
    <phoneticPr fontId="2"/>
  </si>
  <si>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2"/>
  </si>
  <si>
    <t>をもって交付</t>
    <phoneticPr fontId="2"/>
  </si>
  <si>
    <t>で補助金</t>
    <phoneticPr fontId="2"/>
  </si>
  <si>
    <t>の交付決定を受けた奈良県新型コロナウイルス感染症緊急包括支援事業補助金（医療分）</t>
    <phoneticPr fontId="2"/>
  </si>
  <si>
    <t>の額を確定した通知を受けた奈良県新型コロナウイルス感染症緊急包括支援事業補助金（医療分）</t>
    <phoneticPr fontId="2"/>
  </si>
  <si>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2"/>
  </si>
  <si>
    <t>で交付決定が</t>
    <phoneticPr fontId="2"/>
  </si>
  <si>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0"/>
  </si>
  <si>
    <t>個人防護具を必要とする外来医療従事者数／日　(E)</t>
  </si>
  <si>
    <t>※記入例を参考にご記入ください。</t>
    <rPh sb="1" eb="4">
      <t>キニュウレイ</t>
    </rPh>
    <rPh sb="5" eb="7">
      <t>サンコウ</t>
    </rPh>
    <rPh sb="9" eb="11">
      <t>キニュウ</t>
    </rPh>
    <phoneticPr fontId="2"/>
  </si>
  <si>
    <t>購入予定物品等一覧</t>
    <rPh sb="0" eb="2">
      <t>コウニュウ</t>
    </rPh>
    <rPh sb="2" eb="4">
      <t>ヨテイ</t>
    </rPh>
    <rPh sb="4" eb="6">
      <t>ブッピン</t>
    </rPh>
    <rPh sb="6" eb="7">
      <t>トウ</t>
    </rPh>
    <rPh sb="7" eb="9">
      <t>イチラン</t>
    </rPh>
    <phoneticPr fontId="10"/>
  </si>
  <si>
    <t>区　分</t>
    <rPh sb="0" eb="1">
      <t>ク</t>
    </rPh>
    <rPh sb="2" eb="3">
      <t>ブン</t>
    </rPh>
    <phoneticPr fontId="2"/>
  </si>
  <si>
    <t>購入費区分計（税込）</t>
    <rPh sb="0" eb="3">
      <t>コウニュウヒ</t>
    </rPh>
    <rPh sb="3" eb="5">
      <t>クブン</t>
    </rPh>
    <rPh sb="5" eb="6">
      <t>ケイ</t>
    </rPh>
    <rPh sb="7" eb="9">
      <t>ゼイコ</t>
    </rPh>
    <phoneticPr fontId="2"/>
  </si>
  <si>
    <t>（１）</t>
    <phoneticPr fontId="2"/>
  </si>
  <si>
    <t>（４）</t>
  </si>
  <si>
    <t>簡易ベッド</t>
    <rPh sb="0" eb="2">
      <t>カンイ</t>
    </rPh>
    <phoneticPr fontId="2"/>
  </si>
  <si>
    <t>（５）</t>
  </si>
  <si>
    <t>購入費計</t>
    <rPh sb="0" eb="3">
      <t>コウニュウヒ</t>
    </rPh>
    <rPh sb="3" eb="4">
      <t>ケイ</t>
    </rPh>
    <phoneticPr fontId="2"/>
  </si>
  <si>
    <t>【記入例】</t>
    <rPh sb="1" eb="4">
      <t>キニュウレイ</t>
    </rPh>
    <phoneticPr fontId="2"/>
  </si>
  <si>
    <t>区分</t>
    <rPh sb="0" eb="2">
      <t>クブン</t>
    </rPh>
    <phoneticPr fontId="2"/>
  </si>
  <si>
    <t>メーカー</t>
    <phoneticPr fontId="2"/>
  </si>
  <si>
    <t>型式</t>
    <rPh sb="0" eb="2">
      <t>カタシキ</t>
    </rPh>
    <phoneticPr fontId="2"/>
  </si>
  <si>
    <t>単価（税込）</t>
    <rPh sb="0" eb="2">
      <t>タンカ</t>
    </rPh>
    <rPh sb="3" eb="5">
      <t>ゼイコ</t>
    </rPh>
    <phoneticPr fontId="2"/>
  </si>
  <si>
    <t>台(個)</t>
    <rPh sb="0" eb="1">
      <t>ダイ</t>
    </rPh>
    <rPh sb="2" eb="3">
      <t>コ</t>
    </rPh>
    <phoneticPr fontId="2"/>
  </si>
  <si>
    <t>購入費（税込）</t>
    <rPh sb="0" eb="3">
      <t>コウニュウヒ</t>
    </rPh>
    <rPh sb="4" eb="6">
      <t>ゼイコ</t>
    </rPh>
    <phoneticPr fontId="2"/>
  </si>
  <si>
    <t>数</t>
    <rPh sb="0" eb="1">
      <t>スウ</t>
    </rPh>
    <phoneticPr fontId="2"/>
  </si>
  <si>
    <t>リスト
選択</t>
    <rPh sb="4" eb="6">
      <t>センタク</t>
    </rPh>
    <phoneticPr fontId="2"/>
  </si>
  <si>
    <t>△△△△△（株）</t>
    <rPh sb="6" eb="7">
      <t>カブ</t>
    </rPh>
    <phoneticPr fontId="2"/>
  </si>
  <si>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t>
    </rPh>
    <rPh sb="34" eb="35">
      <t>ラン</t>
    </rPh>
    <rPh sb="36" eb="37">
      <t>タダ</t>
    </rPh>
    <rPh sb="39" eb="41">
      <t>ケイサン</t>
    </rPh>
    <rPh sb="48" eb="50">
      <t>カクニン</t>
    </rPh>
    <phoneticPr fontId="2"/>
  </si>
  <si>
    <t>別紙３－２　附表</t>
    <rPh sb="0" eb="2">
      <t>ベッシ</t>
    </rPh>
    <rPh sb="6" eb="8">
      <t>フヒョウ</t>
    </rPh>
    <phoneticPr fontId="2"/>
  </si>
  <si>
    <t>別紙３－４　附表</t>
    <rPh sb="0" eb="2">
      <t>ベッシ</t>
    </rPh>
    <rPh sb="6" eb="8">
      <t>フヒョウ</t>
    </rPh>
    <phoneticPr fontId="2"/>
  </si>
  <si>
    <t>（２）</t>
    <phoneticPr fontId="2"/>
  </si>
  <si>
    <t>例）HEPAフィルター付パーテーション</t>
    <rPh sb="0" eb="1">
      <t>レイ</t>
    </rPh>
    <rPh sb="11" eb="12">
      <t>ツキ</t>
    </rPh>
    <phoneticPr fontId="2"/>
  </si>
  <si>
    <t>HEPA-2023SMPL</t>
    <phoneticPr fontId="2"/>
  </si>
  <si>
    <t>診察室</t>
    <rPh sb="0" eb="3">
      <t>シンサツシツ</t>
    </rPh>
    <phoneticPr fontId="2"/>
  </si>
  <si>
    <t>905,000円／施設</t>
    <rPh sb="7" eb="8">
      <t>エン</t>
    </rPh>
    <rPh sb="9" eb="11">
      <t>シセツ</t>
    </rPh>
    <phoneticPr fontId="18"/>
  </si>
  <si>
    <t>3,600円／医療従事者</t>
    <rPh sb="5" eb="6">
      <t>エン</t>
    </rPh>
    <rPh sb="7" eb="9">
      <t>イリョウ</t>
    </rPh>
    <rPh sb="9" eb="12">
      <t>ジュウジシャ</t>
    </rPh>
    <phoneticPr fontId="18"/>
  </si>
  <si>
    <t>事業費
（税込）</t>
    <rPh sb="0" eb="3">
      <t>ジギョウヒ</t>
    </rPh>
    <rPh sb="5" eb="7">
      <t>ゼイコミ</t>
    </rPh>
    <phoneticPr fontId="20"/>
  </si>
  <si>
    <t>備　考</t>
    <rPh sb="0" eb="1">
      <t>ビ</t>
    </rPh>
    <rPh sb="2" eb="3">
      <t>コウ</t>
    </rPh>
    <phoneticPr fontId="2"/>
  </si>
  <si>
    <t>購入台数</t>
    <rPh sb="0" eb="4">
      <t>コウニュウダイスウ</t>
    </rPh>
    <phoneticPr fontId="2"/>
  </si>
  <si>
    <t>(台)</t>
    <rPh sb="1" eb="2">
      <t>ダイ</t>
    </rPh>
    <phoneticPr fontId="2"/>
  </si>
  <si>
    <t>外来医療従事者延べ人数</t>
    <rPh sb="0" eb="2">
      <t>ガイライ</t>
    </rPh>
    <rPh sb="2" eb="4">
      <t>イリョウ</t>
    </rPh>
    <rPh sb="4" eb="7">
      <t>ジュウジシャ</t>
    </rPh>
    <rPh sb="7" eb="8">
      <t>ノ</t>
    </rPh>
    <rPh sb="9" eb="11">
      <t>ニンズウ</t>
    </rPh>
    <phoneticPr fontId="2"/>
  </si>
  <si>
    <t>購入物品等一覧</t>
    <rPh sb="0" eb="2">
      <t>コウニュウ</t>
    </rPh>
    <rPh sb="2" eb="4">
      <t>ブッピン</t>
    </rPh>
    <rPh sb="4" eb="5">
      <t>トウ</t>
    </rPh>
    <rPh sb="5" eb="7">
      <t>イチラン</t>
    </rPh>
    <phoneticPr fontId="10"/>
  </si>
  <si>
    <t>補助対象事業名</t>
    <rPh sb="0" eb="4">
      <t>ホジョタイショウ</t>
    </rPh>
    <rPh sb="4" eb="7">
      <t>ジギョウメイ</t>
    </rPh>
    <phoneticPr fontId="2"/>
  </si>
  <si>
    <t>整備理由書</t>
    <rPh sb="0" eb="2">
      <t>セイビ</t>
    </rPh>
    <rPh sb="2" eb="5">
      <t>リユウショ</t>
    </rPh>
    <phoneticPr fontId="10"/>
  </si>
  <si>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0"/>
  </si>
  <si>
    <t>通帳の写しを添付してください。</t>
    <phoneticPr fontId="2"/>
  </si>
  <si>
    <t>（変更申請）</t>
    <rPh sb="1" eb="3">
      <t>ヘンコウ</t>
    </rPh>
    <rPh sb="3" eb="5">
      <t>シンセイ</t>
    </rPh>
    <phoneticPr fontId="2"/>
  </si>
  <si>
    <t>（令和○年○月）</t>
    <rPh sb="1" eb="3">
      <t>レイワ</t>
    </rPh>
    <rPh sb="4" eb="5">
      <t>ネン</t>
    </rPh>
    <rPh sb="6" eb="7">
      <t>ツキ</t>
    </rPh>
    <phoneticPr fontId="2"/>
  </si>
  <si>
    <t>（令和○年○月○日）</t>
    <phoneticPr fontId="2"/>
  </si>
  <si>
    <t>品名</t>
    <rPh sb="0" eb="2">
      <t>ヒンメイ</t>
    </rPh>
    <phoneticPr fontId="2"/>
  </si>
  <si>
    <t>補助条件確認書</t>
    <rPh sb="0" eb="4">
      <t>ホジョジョウケン</t>
    </rPh>
    <rPh sb="4" eb="7">
      <t>カクニンショ</t>
    </rPh>
    <phoneticPr fontId="10"/>
  </si>
  <si>
    <t>（実績報告）</t>
    <rPh sb="1" eb="5">
      <t>ジッセキホウコク</t>
    </rPh>
    <phoneticPr fontId="2"/>
  </si>
  <si>
    <t>診療・検査医療機関指定日</t>
    <rPh sb="0" eb="2">
      <t>シンリョウ</t>
    </rPh>
    <rPh sb="3" eb="12">
      <t>ケンサイリョウキカンシテイビ</t>
    </rPh>
    <phoneticPr fontId="2"/>
  </si>
  <si>
    <t>口座番号
（7桁）</t>
    <rPh sb="0" eb="2">
      <t>コウザ</t>
    </rPh>
    <rPh sb="2" eb="4">
      <t>バンゴウ</t>
    </rPh>
    <rPh sb="7" eb="8">
      <t>ケタ</t>
    </rPh>
    <phoneticPr fontId="2"/>
  </si>
  <si>
    <t>新型コロナウイルス感染症患者（疑い例含む）の診療実績を、医療機関等情報支援システム（Ｇ－ＭＩＳ）に入力します。</t>
    <rPh sb="22" eb="24">
      <t>シンリョウ</t>
    </rPh>
    <rPh sb="24" eb="26">
      <t>ジッセキ</t>
    </rPh>
    <rPh sb="28" eb="37">
      <t>イリョウキカントウジョウホウシエン</t>
    </rPh>
    <rPh sb="49" eb="51">
      <t>ニュウリョク</t>
    </rPh>
    <phoneticPr fontId="2"/>
  </si>
  <si>
    <t>令和５年9月３０日までに、新型コロナウイルス感染症患者（疑い例含む）を診療しました。</t>
    <rPh sb="0" eb="2">
      <t>レイワ</t>
    </rPh>
    <rPh sb="3" eb="4">
      <t>ネン</t>
    </rPh>
    <rPh sb="5" eb="6">
      <t>ガツ</t>
    </rPh>
    <rPh sb="8" eb="9">
      <t>ニチ</t>
    </rPh>
    <rPh sb="13" eb="15">
      <t>シンガタ</t>
    </rPh>
    <rPh sb="22" eb="25">
      <t>カンセンショウ</t>
    </rPh>
    <rPh sb="25" eb="27">
      <t>カンジャ</t>
    </rPh>
    <rPh sb="28" eb="29">
      <t>ウタガ</t>
    </rPh>
    <rPh sb="30" eb="31">
      <t>レイ</t>
    </rPh>
    <rPh sb="31" eb="32">
      <t>フク</t>
    </rPh>
    <rPh sb="35" eb="37">
      <t>シンリョウ</t>
    </rPh>
    <phoneticPr fontId="2"/>
  </si>
  <si>
    <t>新型コロナウイルス感染症患者（疑い例含む）の診療実績を、医療機関等情報支援システム（Ｇ－ＭＩＳ）に入力しました。</t>
    <rPh sb="22" eb="24">
      <t>シンリョウ</t>
    </rPh>
    <rPh sb="24" eb="26">
      <t>ジッセキ</t>
    </rPh>
    <rPh sb="28" eb="37">
      <t>イリョウキカントウジョウホウシエン</t>
    </rPh>
    <rPh sb="49" eb="51">
      <t>ニュウリョク</t>
    </rPh>
    <phoneticPr fontId="2"/>
  </si>
  <si>
    <t>２の医療機関名及び所在地は、申請者が医療機関の場合のみ記載すること</t>
    <phoneticPr fontId="2"/>
  </si>
  <si>
    <t>補助事業者（開設者）</t>
    <phoneticPr fontId="2"/>
  </si>
  <si>
    <t>医療機関名</t>
    <rPh sb="0" eb="5">
      <t>イリョウキカンメイ</t>
    </rPh>
    <phoneticPr fontId="2"/>
  </si>
  <si>
    <t>：</t>
    <phoneticPr fontId="2"/>
  </si>
  <si>
    <t>（請求者が医療機関の場合のみ記載）</t>
    <phoneticPr fontId="2"/>
  </si>
  <si>
    <t>備考</t>
    <phoneticPr fontId="2"/>
  </si>
  <si>
    <t>４．</t>
    <phoneticPr fontId="2"/>
  </si>
  <si>
    <t>５．その他　参考となる書類（４の金額の積算内訳等）</t>
    <phoneticPr fontId="2"/>
  </si>
  <si>
    <t>補助事業者（開設者）</t>
  </si>
  <si>
    <t>簡易診療室及び付帯する備品</t>
    <rPh sb="0" eb="2">
      <t>カンイ</t>
    </rPh>
    <rPh sb="2" eb="4">
      <t>シンリョウ</t>
    </rPh>
    <rPh sb="4" eb="5">
      <t>シツ</t>
    </rPh>
    <rPh sb="5" eb="6">
      <t>オヨ</t>
    </rPh>
    <rPh sb="7" eb="9">
      <t>フタイ</t>
    </rPh>
    <rPh sb="11" eb="13">
      <t>ビヒン</t>
    </rPh>
    <phoneticPr fontId="2"/>
  </si>
  <si>
    <t>（うち、物品購入）</t>
    <phoneticPr fontId="2"/>
  </si>
  <si>
    <t>（うち、設置費もしくは撤去費）</t>
    <phoneticPr fontId="2"/>
  </si>
  <si>
    <t>診療・検査医療機関設備整備事業</t>
    <rPh sb="0" eb="2">
      <t>シンリョウ</t>
    </rPh>
    <rPh sb="3" eb="5">
      <t>ケンサ</t>
    </rPh>
    <rPh sb="5" eb="7">
      <t>イリョウ</t>
    </rPh>
    <rPh sb="7" eb="9">
      <t>キカン</t>
    </rPh>
    <rPh sb="9" eb="11">
      <t>セツビ</t>
    </rPh>
    <rPh sb="11" eb="13">
      <t>セイビ</t>
    </rPh>
    <rPh sb="13" eb="15">
      <t>ジギョウ</t>
    </rPh>
    <phoneticPr fontId="2"/>
  </si>
  <si>
    <t>　　令和５年度奈良県診療・検査医療機関設備整備事業所要額調書</t>
    <rPh sb="2" eb="4">
      <t>レイワ</t>
    </rPh>
    <rPh sb="5" eb="7">
      <t>ネンド</t>
    </rPh>
    <rPh sb="10" eb="12">
      <t>シンリョウ</t>
    </rPh>
    <rPh sb="13" eb="15">
      <t>ケンサ</t>
    </rPh>
    <rPh sb="15" eb="17">
      <t>イリョウ</t>
    </rPh>
    <rPh sb="17" eb="19">
      <t>キカン</t>
    </rPh>
    <rPh sb="19" eb="21">
      <t>セツビ</t>
    </rPh>
    <rPh sb="21" eb="23">
      <t>セイビ</t>
    </rPh>
    <rPh sb="23" eb="25">
      <t>ジギョウ</t>
    </rPh>
    <rPh sb="25" eb="28">
      <t>ショヨウガク</t>
    </rPh>
    <rPh sb="28" eb="30">
      <t>チョウショ</t>
    </rPh>
    <phoneticPr fontId="2"/>
  </si>
  <si>
    <t>診療・検査医療機関設備整備事業　事業計画書</t>
    <rPh sb="16" eb="18">
      <t>ジギョウ</t>
    </rPh>
    <rPh sb="18" eb="21">
      <t>ケイカクショ</t>
    </rPh>
    <phoneticPr fontId="10"/>
  </si>
  <si>
    <t>　令和５年度奈良県新型コロナウイルス感染症対策設備整備費補助金（診療・検査医療機関設備整備事業）の申請にあたり、以下の条件にあてはまる場合には、本理由書を提出してください。</t>
    <rPh sb="56" eb="58">
      <t>イカ</t>
    </rPh>
    <rPh sb="59" eb="61">
      <t>ジョウケン</t>
    </rPh>
    <rPh sb="67" eb="69">
      <t>バアイ</t>
    </rPh>
    <rPh sb="72" eb="76">
      <t>ホンリユウショ</t>
    </rPh>
    <rPh sb="77" eb="79">
      <t>テイシュツ</t>
    </rPh>
    <phoneticPr fontId="2"/>
  </si>
  <si>
    <t>　令和５年度奈良県新型コロナウイルス感染症対策設備整備費補助金（診療・検査医療機関設備整備事業）の申請にあたり、補助条件の充足状況を確認するため、本確認書を提出してください。</t>
    <rPh sb="56" eb="60">
      <t>ホジョジョウケン</t>
    </rPh>
    <rPh sb="61" eb="65">
      <t>ジュウソクジョウキョウ</t>
    </rPh>
    <rPh sb="66" eb="68">
      <t>カクニン</t>
    </rPh>
    <rPh sb="73" eb="74">
      <t>ホン</t>
    </rPh>
    <rPh sb="74" eb="77">
      <t>カクニンショ</t>
    </rPh>
    <rPh sb="78" eb="80">
      <t>テイシュツ</t>
    </rPh>
    <phoneticPr fontId="2"/>
  </si>
  <si>
    <t>　　令和５年度奈良県診療・検査医療機関設備整備事業所要額調書</t>
    <rPh sb="2" eb="4">
      <t>レイワ</t>
    </rPh>
    <rPh sb="5" eb="7">
      <t>ネンド</t>
    </rPh>
    <rPh sb="25" eb="28">
      <t>ショヨウガク</t>
    </rPh>
    <rPh sb="28" eb="30">
      <t>チョウショ</t>
    </rPh>
    <phoneticPr fontId="2"/>
  </si>
  <si>
    <t>令和５年度奈良県診療・検査医療機関設備整備事業所要額精算書</t>
    <rPh sb="0" eb="2">
      <t>レイワ</t>
    </rPh>
    <rPh sb="3" eb="5">
      <t>ネンド</t>
    </rPh>
    <rPh sb="23" eb="26">
      <t>ショヨウガク</t>
    </rPh>
    <rPh sb="26" eb="28">
      <t>セイサン</t>
    </rPh>
    <rPh sb="28" eb="29">
      <t>ショ</t>
    </rPh>
    <phoneticPr fontId="2"/>
  </si>
  <si>
    <t>診療・検査医療機関設備整備事業　実績報告書</t>
    <rPh sb="16" eb="20">
      <t>ジッセキホウコク</t>
    </rPh>
    <rPh sb="20" eb="21">
      <t>ショ</t>
    </rPh>
    <phoneticPr fontId="10"/>
  </si>
  <si>
    <t>　令和５年度奈良県新型コロナウイルス感染症対策設備整備費補助金（診療・検査医療機関設備整備事業）の実績報告にあたり、補助条件の充足状況を確認するため、本確認書を提出してください。</t>
    <rPh sb="49" eb="53">
      <t>ジッセキホウコク</t>
    </rPh>
    <rPh sb="58" eb="62">
      <t>ホジョジョウケン</t>
    </rPh>
    <rPh sb="63" eb="67">
      <t>ジュウソクジョウキョウ</t>
    </rPh>
    <rPh sb="68" eb="70">
      <t>カクニン</t>
    </rPh>
    <rPh sb="75" eb="76">
      <t>ホン</t>
    </rPh>
    <rPh sb="76" eb="79">
      <t>カクニンショ</t>
    </rPh>
    <rPh sb="80" eb="82">
      <t>テイシュツ</t>
    </rPh>
    <phoneticPr fontId="2"/>
  </si>
  <si>
    <t>※　設備整備後の写真を提出すること。</t>
    <rPh sb="11" eb="13">
      <t>テイシュツ</t>
    </rPh>
    <phoneticPr fontId="2"/>
  </si>
  <si>
    <t>（１）</t>
  </si>
  <si>
    <t>／施設</t>
    <rPh sb="1" eb="3">
      <t>シセツ</t>
    </rPh>
    <phoneticPr fontId="2"/>
  </si>
  <si>
    <t>（２）</t>
  </si>
  <si>
    <t>／台</t>
    <rPh sb="1" eb="2">
      <t>ダイ</t>
    </rPh>
    <phoneticPr fontId="2"/>
  </si>
  <si>
    <t>知事が認める額</t>
    <rPh sb="0" eb="2">
      <t>チジ</t>
    </rPh>
    <rPh sb="3" eb="4">
      <t>ミト</t>
    </rPh>
    <rPh sb="6" eb="7">
      <t>ガク</t>
    </rPh>
    <phoneticPr fontId="2"/>
  </si>
  <si>
    <t>採用単価</t>
    <rPh sb="0" eb="4">
      <t>サイヨウタンカ</t>
    </rPh>
    <phoneticPr fontId="2"/>
  </si>
  <si>
    <t>採用事業費</t>
    <rPh sb="0" eb="5">
      <t>サイヨウジギョウヒ</t>
    </rPh>
    <phoneticPr fontId="2"/>
  </si>
  <si>
    <t>★</t>
    <phoneticPr fontId="2"/>
  </si>
  <si>
    <t>実費相当額</t>
    <rPh sb="0" eb="5">
      <t>ジッピソウトウガク</t>
    </rPh>
    <phoneticPr fontId="18"/>
  </si>
  <si>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0"/>
  </si>
  <si>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0"/>
  </si>
  <si>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2"/>
  </si>
  <si>
    <t>都道府県番号（２９）から、１０桁の番号を入力ください。</t>
    <rPh sb="0" eb="4">
      <t>トドウフケン</t>
    </rPh>
    <rPh sb="4" eb="6">
      <t>バンゴウ</t>
    </rPh>
    <rPh sb="15" eb="16">
      <t>ケタ</t>
    </rPh>
    <rPh sb="17" eb="19">
      <t>バンゴウ</t>
    </rPh>
    <rPh sb="20" eb="22">
      <t>ニュウリョク</t>
    </rPh>
    <phoneticPr fontId="2"/>
  </si>
  <si>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2"/>
  </si>
  <si>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2"/>
  </si>
  <si>
    <t>通帳に印字されているとおりに正確にご記入ください。</t>
    <rPh sb="0" eb="2">
      <t>ツウチョウ</t>
    </rPh>
    <rPh sb="3" eb="5">
      <t>インジ</t>
    </rPh>
    <rPh sb="14" eb="16">
      <t>セイカク</t>
    </rPh>
    <rPh sb="18" eb="20">
      <t>キニュウ</t>
    </rPh>
    <phoneticPr fontId="2"/>
  </si>
  <si>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0"/>
  </si>
  <si>
    <t>※提出日</t>
    <rPh sb="1" eb="3">
      <t>テイシュツ</t>
    </rPh>
    <rPh sb="3" eb="4">
      <t>ビ</t>
    </rPh>
    <phoneticPr fontId="10"/>
  </si>
  <si>
    <t>※HEPAフィルター付空気清浄機は、空気清浄機本体に陰圧機能がついているもので、陰圧機能を使用する場合にのみ補助対象となります。</t>
    <rPh sb="10" eb="11">
      <t>ツ</t>
    </rPh>
    <rPh sb="11" eb="13">
      <t>クウキ</t>
    </rPh>
    <rPh sb="13" eb="16">
      <t>セイジョウキ</t>
    </rPh>
    <phoneticPr fontId="2"/>
  </si>
  <si>
    <t>令和6年1月</t>
    <rPh sb="0" eb="2">
      <t>レイワ</t>
    </rPh>
    <rPh sb="3" eb="4">
      <t>ネン</t>
    </rPh>
    <rPh sb="5" eb="6">
      <t>ガツ</t>
    </rPh>
    <phoneticPr fontId="2"/>
  </si>
  <si>
    <t>令和6年3月31日までに、新型コロナウイルス感染症患者（疑い例含む）を診療します。</t>
    <rPh sb="0" eb="2">
      <t>レイワ</t>
    </rPh>
    <rPh sb="3" eb="4">
      <t>ネン</t>
    </rPh>
    <rPh sb="5" eb="6">
      <t>ガツ</t>
    </rPh>
    <rPh sb="8" eb="9">
      <t>ニチ</t>
    </rPh>
    <rPh sb="13" eb="15">
      <t>シンガタ</t>
    </rPh>
    <rPh sb="22" eb="25">
      <t>カンセンショウ</t>
    </rPh>
    <rPh sb="25" eb="27">
      <t>カンジャ</t>
    </rPh>
    <rPh sb="28" eb="29">
      <t>ウタガ</t>
    </rPh>
    <rPh sb="30" eb="31">
      <t>レイ</t>
    </rPh>
    <rPh sb="31" eb="32">
      <t>フク</t>
    </rPh>
    <rPh sb="35" eb="37">
      <t>シンリョウ</t>
    </rPh>
    <phoneticPr fontId="2"/>
  </si>
  <si>
    <t>令和6年3月31日までに、新型コロナウイルス感染症患者（疑い例含む）を診療しました。</t>
    <rPh sb="0" eb="2">
      <t>レイワ</t>
    </rPh>
    <rPh sb="3" eb="4">
      <t>ネン</t>
    </rPh>
    <rPh sb="5" eb="6">
      <t>ガツ</t>
    </rPh>
    <rPh sb="8" eb="9">
      <t>ニチ</t>
    </rPh>
    <rPh sb="13" eb="15">
      <t>シンガタ</t>
    </rPh>
    <rPh sb="22" eb="25">
      <t>カンセンショウ</t>
    </rPh>
    <rPh sb="25" eb="27">
      <t>カンジャ</t>
    </rPh>
    <rPh sb="28" eb="29">
      <t>ウタガ</t>
    </rPh>
    <rPh sb="30" eb="31">
      <t>レイ</t>
    </rPh>
    <rPh sb="31" eb="32">
      <t>フク</t>
    </rPh>
    <rPh sb="35" eb="37">
      <t>シンリョウ</t>
    </rPh>
    <phoneticPr fontId="2"/>
  </si>
  <si>
    <t>(Ver 1.0)</t>
    <phoneticPr fontId="2"/>
  </si>
  <si>
    <t>（令和5年10月1日以降対象分）</t>
    <phoneticPr fontId="2"/>
  </si>
  <si>
    <t>（令和5年10月1日以降対象分）</t>
    <phoneticPr fontId="2"/>
  </si>
  <si>
    <t>（令和5年10月1日以降対象分）</t>
    <phoneticPr fontId="2"/>
  </si>
  <si>
    <t>※　上記（１）～（５）の区分、メーカー名、型式、単価（税込）、個数が明記された見積書を添付すること</t>
    <rPh sb="2" eb="4">
      <t>ジョウキ</t>
    </rPh>
    <rPh sb="12" eb="14">
      <t>クブン</t>
    </rPh>
    <rPh sb="19" eb="20">
      <t>メイ</t>
    </rPh>
    <rPh sb="21" eb="23">
      <t>カタシキ</t>
    </rPh>
    <rPh sb="24" eb="26">
      <t>タンカ</t>
    </rPh>
    <rPh sb="27" eb="29">
      <t>ゼイコ</t>
    </rPh>
    <rPh sb="31" eb="33">
      <t>コスウ</t>
    </rPh>
    <rPh sb="34" eb="36">
      <t>メイキ</t>
    </rPh>
    <rPh sb="39" eb="42">
      <t>ミツモリショ</t>
    </rPh>
    <rPh sb="43" eb="45">
      <t>テンプ</t>
    </rPh>
    <phoneticPr fontId="2"/>
  </si>
  <si>
    <t>※　購入物品等は、附表「購入予定物品一覧」を記入すること</t>
    <rPh sb="2" eb="4">
      <t>コウニュウ</t>
    </rPh>
    <rPh sb="4" eb="7">
      <t>ブッピントウ</t>
    </rPh>
    <rPh sb="9" eb="11">
      <t>フヒョウ</t>
    </rPh>
    <rPh sb="12" eb="14">
      <t>コウニュウ</t>
    </rPh>
    <rPh sb="14" eb="16">
      <t>ヨテイ</t>
    </rPh>
    <rPh sb="16" eb="18">
      <t>ブッピン</t>
    </rPh>
    <rPh sb="18" eb="20">
      <t>イチラン</t>
    </rPh>
    <rPh sb="22" eb="24">
      <t>キニュウ</t>
    </rPh>
    <phoneticPr fontId="2"/>
  </si>
  <si>
    <t>※　上記（１）～（５）の区分、メーカー名、型式、単価、個数が明記された納品書等を添付すること</t>
    <rPh sb="2" eb="4">
      <t>ジョウキ</t>
    </rPh>
    <rPh sb="12" eb="14">
      <t>クブン</t>
    </rPh>
    <rPh sb="19" eb="20">
      <t>メイ</t>
    </rPh>
    <rPh sb="21" eb="23">
      <t>カタシキ</t>
    </rPh>
    <rPh sb="24" eb="26">
      <t>タンカ</t>
    </rPh>
    <rPh sb="27" eb="29">
      <t>コスウ</t>
    </rPh>
    <rPh sb="30" eb="32">
      <t>メイキ</t>
    </rPh>
    <rPh sb="35" eb="39">
      <t>ノウヒンショトウ</t>
    </rPh>
    <rPh sb="40" eb="42">
      <t>テンプ</t>
    </rPh>
    <phoneticPr fontId="2"/>
  </si>
  <si>
    <t>※　購入物品等は、附表「購入物品一覧」を記入すること</t>
    <rPh sb="2" eb="4">
      <t>コウニュウ</t>
    </rPh>
    <rPh sb="4" eb="7">
      <t>ブッピントウ</t>
    </rPh>
    <rPh sb="9" eb="11">
      <t>フヒョウ</t>
    </rPh>
    <rPh sb="12" eb="14">
      <t>コウニュウ</t>
    </rPh>
    <rPh sb="14" eb="16">
      <t>ブッピン</t>
    </rPh>
    <rPh sb="16" eb="18">
      <t>イチラン</t>
    </rPh>
    <rPh sb="20" eb="22">
      <t>キニュウ</t>
    </rPh>
    <phoneticPr fontId="2"/>
  </si>
  <si>
    <t>診療・検査医療機関設備整備事業（令和5年10月1日以降対象分）</t>
    <rPh sb="0" eb="2">
      <t>シンリョウ</t>
    </rPh>
    <rPh sb="3" eb="5">
      <t>ケンサ</t>
    </rPh>
    <rPh sb="5" eb="7">
      <t>イリョウ</t>
    </rPh>
    <rPh sb="7" eb="9">
      <t>キカン</t>
    </rPh>
    <rPh sb="9" eb="11">
      <t>セツビ</t>
    </rPh>
    <rPh sb="11" eb="13">
      <t>セイビ</t>
    </rPh>
    <rPh sb="13" eb="15">
      <t>ジギョウ</t>
    </rPh>
    <rPh sb="16" eb="18">
      <t>レイワ</t>
    </rPh>
    <rPh sb="19" eb="20">
      <t>ネン</t>
    </rPh>
    <rPh sb="22" eb="23">
      <t>ガツ</t>
    </rPh>
    <rPh sb="24" eb="25">
      <t>ニチ</t>
    </rPh>
    <rPh sb="25" eb="27">
      <t>イコウ</t>
    </rPh>
    <rPh sb="27" eb="29">
      <t>タイショウ</t>
    </rPh>
    <rPh sb="29" eb="30">
      <t>ブン</t>
    </rPh>
    <phoneticPr fontId="2"/>
  </si>
  <si>
    <t>○　各設備を複数整備する場合</t>
    <rPh sb="2" eb="5">
      <t>カクセツビ</t>
    </rPh>
    <rPh sb="6" eb="8">
      <t>フクスウ</t>
    </rPh>
    <rPh sb="8" eb="10">
      <t>セイビ</t>
    </rPh>
    <rPh sb="12" eb="14">
      <t>バアイ</t>
    </rPh>
    <phoneticPr fontId="2"/>
  </si>
  <si>
    <t>補助事業完了後に、消費税及び地方消費税の申告により補助金に係る消費税及び地方消費税に係る仕入控除税額が確定した場合（仕入控除税額が0円の場合を含む。）には、遅滞なく知事に報告します。</t>
    <rPh sb="0" eb="2">
      <t>ホジョ</t>
    </rPh>
    <rPh sb="2" eb="4">
      <t>ジギョウ</t>
    </rPh>
    <rPh sb="4" eb="7">
      <t>カンリョウゴ</t>
    </rPh>
    <rPh sb="9" eb="12">
      <t>ショウヒゼイ</t>
    </rPh>
    <rPh sb="12" eb="13">
      <t>オヨ</t>
    </rPh>
    <rPh sb="14" eb="16">
      <t>チホウ</t>
    </rPh>
    <rPh sb="16" eb="19">
      <t>ショウヒゼイ</t>
    </rPh>
    <rPh sb="20" eb="22">
      <t>シンコク</t>
    </rPh>
    <rPh sb="25" eb="28">
      <t>ホジョキン</t>
    </rPh>
    <rPh sb="29" eb="30">
      <t>カカ</t>
    </rPh>
    <rPh sb="31" eb="34">
      <t>ショウヒゼイ</t>
    </rPh>
    <rPh sb="34" eb="35">
      <t>オヨ</t>
    </rPh>
    <rPh sb="36" eb="38">
      <t>チホウ</t>
    </rPh>
    <rPh sb="38" eb="41">
      <t>ショウヒゼイ</t>
    </rPh>
    <rPh sb="42" eb="43">
      <t>カカ</t>
    </rPh>
    <rPh sb="44" eb="46">
      <t>シイ</t>
    </rPh>
    <rPh sb="46" eb="48">
      <t>コウジョ</t>
    </rPh>
    <rPh sb="48" eb="50">
      <t>ゼイガク</t>
    </rPh>
    <rPh sb="51" eb="53">
      <t>カクテイ</t>
    </rPh>
    <rPh sb="55" eb="57">
      <t>バアイ</t>
    </rPh>
    <rPh sb="58" eb="60">
      <t>シイ</t>
    </rPh>
    <rPh sb="60" eb="62">
      <t>コウジョ</t>
    </rPh>
    <rPh sb="62" eb="64">
      <t>ゼイガク</t>
    </rPh>
    <rPh sb="66" eb="67">
      <t>エン</t>
    </rPh>
    <rPh sb="68" eb="70">
      <t>バアイ</t>
    </rPh>
    <rPh sb="71" eb="72">
      <t>フク</t>
    </rPh>
    <rPh sb="78" eb="80">
      <t>チタイ</t>
    </rPh>
    <rPh sb="82" eb="84">
      <t>チジ</t>
    </rPh>
    <rPh sb="85" eb="87">
      <t>ホウコク</t>
    </rPh>
    <phoneticPr fontId="2"/>
  </si>
  <si>
    <t>補助事業の実施により取得した価格が単価３０万円以上の機械、器具及びその他の財産については、補助金等に係る予算の執行の適正化に関する法律施行令第１４条第１項第２号の規定により厚生労働大臣が別に定める期間を経過するまで、知事の承認を受けないでこの補助金の交付の目的に反して使用し、譲渡し、交換し、貸し付け、担保に供し又は廃棄しません。</t>
    <phoneticPr fontId="2"/>
  </si>
  <si>
    <t>○　各設備を複数整備する場合</t>
    <phoneticPr fontId="2"/>
  </si>
  <si>
    <t>（令和5年10月1日以降対象分）</t>
    <rPh sb="1" eb="3">
      <t>レイワ</t>
    </rPh>
    <rPh sb="4" eb="5">
      <t>ネン</t>
    </rPh>
    <rPh sb="7" eb="8">
      <t>ガツ</t>
    </rPh>
    <rPh sb="9" eb="10">
      <t>ニチ</t>
    </rPh>
    <rPh sb="10" eb="12">
      <t>イコウ</t>
    </rPh>
    <rPh sb="12" eb="14">
      <t>タイショウ</t>
    </rPh>
    <rPh sb="14" eb="15">
      <t>ブン</t>
    </rPh>
    <phoneticPr fontId="2"/>
  </si>
  <si>
    <t>令和２年度から令和5年度9月30日までに帰国者・接触者外来等設備整備事業または診療・検査医療機関設備整備事業の補助実績はありません。</t>
    <rPh sb="0" eb="2">
      <t>レイワ</t>
    </rPh>
    <rPh sb="3" eb="5">
      <t>ネンド</t>
    </rPh>
    <rPh sb="7" eb="9">
      <t>レイワ</t>
    </rPh>
    <rPh sb="10" eb="12">
      <t>ネンド</t>
    </rPh>
    <rPh sb="13" eb="14">
      <t>ガツ</t>
    </rPh>
    <rPh sb="16" eb="17">
      <t>ニチ</t>
    </rPh>
    <rPh sb="20" eb="23">
      <t>キコクシャ</t>
    </rPh>
    <rPh sb="24" eb="27">
      <t>セッショクシャ</t>
    </rPh>
    <rPh sb="27" eb="29">
      <t>ガイライ</t>
    </rPh>
    <rPh sb="29" eb="30">
      <t>トウ</t>
    </rPh>
    <rPh sb="30" eb="32">
      <t>セツビ</t>
    </rPh>
    <rPh sb="32" eb="34">
      <t>セイビ</t>
    </rPh>
    <rPh sb="34" eb="36">
      <t>ジギョウ</t>
    </rPh>
    <rPh sb="39" eb="41">
      <t>シンリョウ</t>
    </rPh>
    <rPh sb="42" eb="44">
      <t>ケンサ</t>
    </rPh>
    <rPh sb="44" eb="46">
      <t>イリョウ</t>
    </rPh>
    <rPh sb="46" eb="48">
      <t>キカン</t>
    </rPh>
    <rPh sb="48" eb="50">
      <t>セツビ</t>
    </rPh>
    <rPh sb="50" eb="52">
      <t>セイビ</t>
    </rPh>
    <rPh sb="52" eb="54">
      <t>ジギョウ</t>
    </rPh>
    <rPh sb="55" eb="57">
      <t>ホジョ</t>
    </rPh>
    <rPh sb="57" eb="59">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</si>
</sst>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Red]\-#,##0\ "/>
    <numFmt numFmtId="178" formatCode="0_);[Red]\(0\)"/>
    <numFmt numFmtId="179" formatCode="#,##0;&quot;△ &quot;#,##0"/>
    <numFmt numFmtId="180" formatCode="[$]ggge&quot;年&quot;m&quot;月&quot;d&quot;日&quot;;@" x16r2:formatCode16="[$-ja-JP-x-gannen]ggge&quot;年&quot;m&quot;月&quot;d&quot;日&quot;;@"/>
    <numFmt numFmtId="181" formatCode="[$-411]ggge&quot;年&quot;m&quot;月&quot;d&quot;日&quot;;@"/>
  </numFmts>
  <fonts count="50">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ＭＳ 明朝"/>
      <family val="1"/>
      <charset val="128"/>
    </font>
    <font>
      <b/>
      <sz val="12"/>
      <name val="游ゴシック"/>
      <family val="3"/>
      <charset val="128"/>
      <scheme val="minor"/>
    </font>
    <font>
      <sz val="12"/>
      <name val="游ゴシック"/>
      <family val="3"/>
      <charset val="128"/>
      <scheme val="minor"/>
    </font>
    <font>
      <sz val="11"/>
      <name val="游ゴシック"/>
      <family val="3"/>
      <charset val="128"/>
      <scheme val="minor"/>
    </font>
    <font>
      <sz val="11"/>
      <color rgb="FFFF0000"/>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b/>
      <sz val="11"/>
      <color rgb="FFFF0000"/>
      <name val="游ゴシック"/>
      <family val="3"/>
      <charset val="128"/>
      <scheme val="minor"/>
    </font>
    <font>
      <sz val="10"/>
      <name val="ＭＳ ゴシック"/>
      <family val="3"/>
      <charset val="128"/>
    </font>
    <font>
      <b/>
      <sz val="14"/>
      <color rgb="FFFF0000"/>
      <name val="游ゴシック"/>
      <family val="3"/>
      <charset val="128"/>
      <scheme val="minor"/>
    </font>
    <font>
      <b/>
      <sz val="14"/>
      <color rgb="FFFF0000"/>
      <name val="ＭＳ 明朝"/>
      <family val="1"/>
      <charset val="128"/>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
      <patternFill patternType="solid">
        <fgColor theme="0" tint="-4.9989318521683403E-2"/>
        <bgColor indexed="64"/>
      </patternFill>
    </fill>
  </fills>
  <borders count="5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8">
    <xf numFmtId="0" fontId="0" fillId="0" borderId="0"/>
    <xf numFmtId="38" fontId="5"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13" fillId="0" borderId="0"/>
    <xf numFmtId="0" fontId="15" fillId="0" borderId="0"/>
    <xf numFmtId="38" fontId="15"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alignment vertical="center"/>
    </xf>
    <xf numFmtId="0" fontId="9" fillId="0" borderId="0"/>
    <xf numFmtId="0" fontId="9" fillId="0" borderId="0"/>
    <xf numFmtId="38" fontId="9" fillId="0" borderId="0" applyFont="0" applyFill="0" applyBorder="0" applyAlignment="0" applyProtection="0">
      <alignment vertical="center"/>
    </xf>
    <xf numFmtId="0" fontId="9" fillId="0" borderId="0"/>
    <xf numFmtId="0" fontId="22" fillId="0" borderId="0" applyNumberFormat="0" applyFill="0" applyBorder="0" applyAlignment="0" applyProtection="0"/>
    <xf numFmtId="38" fontId="9" fillId="0" borderId="0" applyFont="0" applyFill="0" applyBorder="0" applyAlignment="0" applyProtection="0"/>
    <xf numFmtId="0" fontId="9" fillId="0" borderId="0"/>
    <xf numFmtId="38" fontId="9" fillId="0" borderId="0" applyFont="0" applyFill="0" applyBorder="0" applyAlignment="0" applyProtection="0"/>
    <xf numFmtId="0" fontId="32" fillId="0" borderId="0"/>
    <xf numFmtId="0" fontId="9" fillId="0" borderId="0"/>
    <xf numFmtId="0" fontId="9" fillId="0" borderId="0"/>
    <xf numFmtId="0" fontId="9" fillId="0" borderId="0"/>
    <xf numFmtId="0" fontId="1" fillId="0" borderId="0">
      <alignment vertical="center"/>
    </xf>
  </cellStyleXfs>
  <cellXfs count="396">
    <xf numFmtId="0" fontId="0" fillId="0" borderId="0" xfId="0"/>
    <xf numFmtId="38" fontId="17" fillId="0" borderId="0" xfId="20" applyFont="1" applyFill="1" applyAlignment="1" applyProtection="1">
      <alignment horizontal="right" vertical="center"/>
    </xf>
    <xf numFmtId="38" fontId="17" fillId="0" borderId="0" xfId="20" applyFont="1" applyFill="1" applyAlignment="1" applyProtection="1">
      <alignment horizontal="center" vertical="center"/>
    </xf>
    <xf numFmtId="38" fontId="17" fillId="0" borderId="0" xfId="20" applyFont="1" applyFill="1" applyAlignment="1" applyProtection="1">
      <alignment horizontal="left" vertical="center"/>
    </xf>
    <xf numFmtId="38" fontId="12" fillId="0" borderId="0" xfId="20" applyFont="1" applyFill="1" applyAlignment="1" applyProtection="1">
      <alignment horizontal="center" vertical="center"/>
    </xf>
    <xf numFmtId="0" fontId="12" fillId="0" borderId="0" xfId="23" applyFont="1" applyAlignment="1" applyProtection="1">
      <alignment vertical="center"/>
    </xf>
    <xf numFmtId="0" fontId="0" fillId="0" borderId="0" xfId="0" applyProtection="1"/>
    <xf numFmtId="0" fontId="12" fillId="0" borderId="1" xfId="23" applyFont="1" applyBorder="1" applyAlignment="1" applyProtection="1">
      <alignment vertical="center"/>
    </xf>
    <xf numFmtId="49" fontId="12" fillId="7" borderId="19" xfId="23" applyNumberFormat="1" applyFont="1" applyFill="1" applyBorder="1" applyAlignment="1" applyProtection="1">
      <alignment horizontal="center" vertical="center"/>
    </xf>
    <xf numFmtId="0" fontId="12" fillId="0" borderId="19" xfId="23" applyFont="1" applyBorder="1" applyAlignment="1" applyProtection="1">
      <alignment horizontal="center" vertical="center" wrapText="1" shrinkToFit="1"/>
    </xf>
    <xf numFmtId="0" fontId="12" fillId="0" borderId="19" xfId="23" applyFont="1" applyBorder="1" applyAlignment="1" applyProtection="1">
      <alignment horizontal="center" vertical="center" shrinkToFit="1"/>
    </xf>
    <xf numFmtId="0" fontId="12" fillId="0" borderId="19" xfId="23" applyFont="1" applyBorder="1" applyAlignment="1" applyProtection="1">
      <alignment horizontal="center" vertical="center"/>
    </xf>
    <xf numFmtId="0" fontId="9" fillId="0" borderId="0" xfId="14" applyProtection="1">
      <alignment vertical="center"/>
    </xf>
    <xf numFmtId="0" fontId="23" fillId="7" borderId="0" xfId="16" applyFont="1" applyFill="1" applyAlignment="1" applyProtection="1">
      <alignment horizontal="right" vertical="center"/>
    </xf>
    <xf numFmtId="0" fontId="9" fillId="7" borderId="0" xfId="16" applyFill="1" applyAlignment="1" applyProtection="1">
      <alignment horizontal="center"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11" fillId="7" borderId="0" xfId="5" applyFont="1" applyFill="1" applyAlignment="1" applyProtection="1">
      <alignment horizontal="right" vertical="center"/>
    </xf>
    <xf numFmtId="0" fontId="9" fillId="0" borderId="0" xfId="16" applyFill="1" applyAlignment="1" applyProtection="1">
      <alignment vertical="center"/>
    </xf>
    <xf numFmtId="38" fontId="28" fillId="0" borderId="14" xfId="16" applyNumberFormat="1" applyFont="1" applyFill="1" applyBorder="1" applyAlignment="1" applyProtection="1">
      <alignment vertical="center" shrinkToFit="1"/>
    </xf>
    <xf numFmtId="38" fontId="28" fillId="0" borderId="39" xfId="16" applyNumberFormat="1" applyFont="1" applyFill="1" applyBorder="1" applyAlignment="1" applyProtection="1">
      <alignment vertical="center" shrinkToFit="1"/>
    </xf>
    <xf numFmtId="0" fontId="28" fillId="0" borderId="41" xfId="16" applyFont="1" applyFill="1" applyBorder="1" applyAlignment="1" applyProtection="1">
      <alignment vertical="center" shrinkToFit="1"/>
    </xf>
    <xf numFmtId="38" fontId="28" fillId="0" borderId="27" xfId="16" applyNumberFormat="1" applyFont="1" applyFill="1" applyBorder="1" applyAlignment="1" applyProtection="1">
      <alignment vertical="center" shrinkToFit="1"/>
    </xf>
    <xf numFmtId="38" fontId="28" fillId="0" borderId="26" xfId="16" applyNumberFormat="1" applyFont="1" applyFill="1" applyBorder="1" applyAlignment="1" applyProtection="1">
      <alignment vertical="center" shrinkToFit="1"/>
    </xf>
    <xf numFmtId="0" fontId="28" fillId="0" borderId="32" xfId="16" applyFont="1" applyFill="1" applyBorder="1" applyAlignment="1" applyProtection="1">
      <alignment vertical="center" shrinkToFit="1"/>
    </xf>
    <xf numFmtId="38" fontId="28" fillId="0" borderId="21" xfId="16" applyNumberFormat="1" applyFont="1" applyFill="1" applyBorder="1" applyAlignment="1" applyProtection="1">
      <alignment vertical="center" shrinkToFit="1"/>
    </xf>
    <xf numFmtId="38" fontId="28" fillId="0" borderId="22" xfId="16" applyNumberFormat="1" applyFont="1" applyFill="1" applyBorder="1" applyAlignment="1" applyProtection="1">
      <alignment vertical="center" shrinkToFit="1"/>
    </xf>
    <xf numFmtId="0" fontId="28" fillId="0" borderId="48" xfId="16" applyFont="1" applyFill="1" applyBorder="1" applyAlignment="1" applyProtection="1">
      <alignment vertical="center" shrinkToFit="1"/>
    </xf>
    <xf numFmtId="0" fontId="9" fillId="0" borderId="46" xfId="16" applyFill="1" applyBorder="1" applyAlignment="1" applyProtection="1">
      <alignment vertical="center" shrinkToFit="1"/>
    </xf>
    <xf numFmtId="0" fontId="9" fillId="0" borderId="36" xfId="16" applyFill="1" applyBorder="1" applyAlignment="1" applyProtection="1">
      <alignment vertical="center" shrinkToFit="1"/>
    </xf>
    <xf numFmtId="0" fontId="25" fillId="0" borderId="44" xfId="16" applyFont="1" applyFill="1" applyBorder="1" applyAlignment="1" applyProtection="1">
      <alignment horizontal="center" vertical="center" shrinkToFit="1"/>
    </xf>
    <xf numFmtId="0" fontId="25" fillId="0" borderId="29" xfId="16" applyFont="1" applyFill="1" applyBorder="1" applyAlignment="1" applyProtection="1">
      <alignment horizontal="center" vertical="center" shrinkToFit="1"/>
    </xf>
    <xf numFmtId="0" fontId="25" fillId="0" borderId="30" xfId="16" applyFont="1" applyFill="1" applyBorder="1" applyAlignment="1" applyProtection="1">
      <alignment horizontal="center" vertical="center" shrinkToFit="1"/>
    </xf>
    <xf numFmtId="0" fontId="25" fillId="0" borderId="27" xfId="16" applyFont="1" applyFill="1" applyBorder="1" applyAlignment="1" applyProtection="1">
      <alignment horizontal="center" vertical="center" shrinkToFit="1"/>
    </xf>
    <xf numFmtId="0" fontId="25" fillId="0" borderId="32" xfId="16" applyFont="1" applyFill="1" applyBorder="1" applyAlignment="1" applyProtection="1">
      <alignment horizontal="center" vertical="center" shrinkToFit="1"/>
    </xf>
    <xf numFmtId="38" fontId="28" fillId="0" borderId="50" xfId="16" applyNumberFormat="1" applyFont="1" applyFill="1" applyBorder="1" applyAlignment="1" applyProtection="1">
      <alignment vertical="center" shrinkToFit="1"/>
    </xf>
    <xf numFmtId="0" fontId="28" fillId="0" borderId="37" xfId="16" applyFont="1" applyFill="1" applyBorder="1" applyAlignment="1" applyProtection="1">
      <alignment vertical="center" shrinkToFit="1"/>
    </xf>
    <xf numFmtId="0" fontId="26" fillId="0" borderId="0" xfId="16" applyFont="1" applyFill="1" applyAlignment="1" applyProtection="1">
      <alignment vertical="center"/>
    </xf>
    <xf numFmtId="0" fontId="26" fillId="0" borderId="0" xfId="16" applyNumberFormat="1" applyFont="1" applyFill="1" applyAlignment="1" applyProtection="1">
      <alignment horizontal="right" vertical="center" shrinkToFit="1"/>
    </xf>
    <xf numFmtId="0" fontId="26" fillId="0" borderId="0" xfId="16" applyNumberFormat="1" applyFont="1" applyFill="1" applyAlignment="1" applyProtection="1">
      <alignment horizontal="left" vertical="center" shrinkToFit="1"/>
    </xf>
    <xf numFmtId="0" fontId="26" fillId="0" borderId="0" xfId="16" applyFont="1" applyFill="1" applyAlignment="1" applyProtection="1">
      <alignment horizontal="left" vertical="center" shrinkToFit="1"/>
    </xf>
    <xf numFmtId="0" fontId="11" fillId="7" borderId="0" xfId="5" applyFont="1" applyFill="1" applyBorder="1" applyAlignment="1" applyProtection="1">
      <alignment vertical="center"/>
    </xf>
    <xf numFmtId="0" fontId="14" fillId="7" borderId="0" xfId="5" applyFont="1" applyFill="1" applyAlignment="1" applyProtection="1">
      <alignment vertical="center"/>
    </xf>
    <xf numFmtId="0" fontId="34" fillId="7" borderId="0" xfId="5" applyFont="1" applyFill="1" applyAlignment="1" applyProtection="1">
      <alignment vertical="center"/>
    </xf>
    <xf numFmtId="0" fontId="16" fillId="7" borderId="0" xfId="5" applyFont="1" applyFill="1" applyAlignment="1" applyProtection="1">
      <alignment vertical="center"/>
    </xf>
    <xf numFmtId="0" fontId="9" fillId="0" borderId="0" xfId="2" applyProtection="1"/>
    <xf numFmtId="0" fontId="21" fillId="7" borderId="25" xfId="13" applyFont="1" applyFill="1" applyBorder="1" applyAlignment="1" applyProtection="1">
      <alignment horizontal="center" vertical="center" wrapText="1"/>
    </xf>
    <xf numFmtId="0" fontId="11" fillId="7" borderId="24" xfId="5" applyFont="1" applyFill="1" applyBorder="1" applyAlignment="1" applyProtection="1">
      <alignment horizontal="right" vertical="center" wrapText="1"/>
    </xf>
    <xf numFmtId="0" fontId="11" fillId="7" borderId="19" xfId="5" applyFont="1" applyFill="1" applyBorder="1" applyAlignment="1" applyProtection="1">
      <alignment horizontal="center" vertical="center" wrapText="1" shrinkToFit="1"/>
    </xf>
    <xf numFmtId="177" fontId="11" fillId="7" borderId="19" xfId="6" applyNumberFormat="1" applyFont="1" applyFill="1" applyBorder="1" applyAlignment="1" applyProtection="1">
      <alignment vertical="center" wrapText="1"/>
    </xf>
    <xf numFmtId="0" fontId="11" fillId="7" borderId="27" xfId="5" applyFont="1" applyFill="1" applyBorder="1" applyAlignment="1" applyProtection="1">
      <alignment horizontal="center" vertical="center" wrapText="1"/>
    </xf>
    <xf numFmtId="0" fontId="7" fillId="0" borderId="0" xfId="0" applyFont="1" applyProtection="1"/>
    <xf numFmtId="0" fontId="0" fillId="0" borderId="0" xfId="0" applyAlignment="1" applyProtection="1">
      <alignment horizontal="right"/>
    </xf>
    <xf numFmtId="0" fontId="3" fillId="0" borderId="0" xfId="0" applyFont="1" applyAlignment="1" applyProtection="1">
      <alignment horizontal="center" vertical="center"/>
    </xf>
    <xf numFmtId="0" fontId="14" fillId="7" borderId="0" xfId="5" applyFont="1" applyFill="1" applyAlignment="1" applyProtection="1">
      <alignment horizontal="right" vertical="center"/>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4"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6"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vertical="center"/>
    </xf>
    <xf numFmtId="0" fontId="8" fillId="0" borderId="0" xfId="0" applyFont="1" applyProtection="1"/>
    <xf numFmtId="0" fontId="6" fillId="0" borderId="0" xfId="0" applyFont="1" applyProtection="1"/>
    <xf numFmtId="0" fontId="12" fillId="0" borderId="0" xfId="2" applyFont="1" applyAlignment="1" applyProtection="1">
      <alignment vertical="center"/>
    </xf>
    <xf numFmtId="0" fontId="6" fillId="0" borderId="0" xfId="0" applyFont="1" applyFill="1" applyProtection="1"/>
    <xf numFmtId="0" fontId="6" fillId="0" borderId="0" xfId="0" applyFont="1" applyFill="1" applyAlignment="1" applyProtection="1"/>
    <xf numFmtId="0" fontId="6" fillId="0" borderId="0" xfId="0" applyFont="1" applyFill="1" applyAlignment="1" applyProtection="1"/>
    <xf numFmtId="49" fontId="6" fillId="0" borderId="0" xfId="0" applyNumberFormat="1" applyFont="1" applyFill="1" applyAlignment="1" applyProtection="1"/>
    <xf numFmtId="0" fontId="9" fillId="0" borderId="0" xfId="14" applyFill="1" applyProtection="1">
      <alignment vertical="center"/>
    </xf>
    <xf numFmtId="0" fontId="23" fillId="0" borderId="0" xfId="16" applyFont="1" applyFill="1" applyBorder="1" applyAlignment="1" applyProtection="1">
      <alignment vertical="center"/>
    </xf>
    <xf numFmtId="0" fontId="23" fillId="0" borderId="0" xfId="16" applyFont="1" applyFill="1" applyAlignment="1" applyProtection="1">
      <alignment horizontal="right" vertical="center"/>
    </xf>
    <xf numFmtId="0" fontId="9" fillId="0" borderId="0" xfId="16" applyFill="1" applyAlignment="1" applyProtection="1">
      <alignment horizontal="center" vertical="center"/>
    </xf>
    <xf numFmtId="0" fontId="11" fillId="7" borderId="0" xfId="5" applyFont="1" applyFill="1" applyBorder="1" applyAlignment="1" applyProtection="1">
      <alignment vertical="center" shrinkToFit="1"/>
    </xf>
    <xf numFmtId="0" fontId="0" fillId="0" borderId="0" xfId="0" applyAlignment="1" applyProtection="1">
      <alignment vertical="top" wrapText="1"/>
    </xf>
    <xf numFmtId="0" fontId="6" fillId="0" borderId="0" xfId="0" applyFont="1" applyAlignment="1" applyProtection="1">
      <alignment vertical="top" wrapText="1"/>
    </xf>
    <xf numFmtId="0" fontId="6" fillId="0" borderId="0" xfId="0" applyFont="1" applyAlignment="1" applyProtection="1">
      <alignment horizontal="center"/>
    </xf>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2" borderId="0" xfId="0" applyFill="1" applyProtection="1"/>
    <xf numFmtId="0" fontId="0" fillId="4" borderId="0" xfId="0" applyFill="1" applyProtection="1"/>
    <xf numFmtId="0" fontId="0" fillId="5" borderId="0" xfId="0" applyFill="1" applyProtection="1"/>
    <xf numFmtId="0" fontId="0" fillId="6" borderId="0" xfId="0" applyFill="1" applyProtection="1"/>
    <xf numFmtId="49" fontId="0" fillId="0" borderId="0" xfId="0" applyNumberFormat="1" applyProtection="1"/>
    <xf numFmtId="58" fontId="0" fillId="0" borderId="0" xfId="0" applyNumberFormat="1" applyProtection="1"/>
    <xf numFmtId="38" fontId="0" fillId="0" borderId="0" xfId="0" applyNumberFormat="1" applyProtection="1"/>
    <xf numFmtId="0" fontId="6" fillId="0" borderId="0" xfId="0" applyFont="1" applyAlignment="1" applyProtection="1">
      <alignment vertical="top"/>
    </xf>
    <xf numFmtId="0" fontId="36" fillId="0" borderId="0" xfId="0" applyFont="1" applyProtection="1"/>
    <xf numFmtId="0" fontId="37" fillId="0" borderId="0" xfId="0" applyFont="1" applyProtection="1"/>
    <xf numFmtId="0" fontId="6" fillId="0" borderId="51" xfId="0" applyFont="1" applyBorder="1" applyProtection="1"/>
    <xf numFmtId="0" fontId="6" fillId="0" borderId="21" xfId="0" applyFont="1" applyBorder="1" applyAlignment="1" applyProtection="1">
      <alignment horizontal="center"/>
    </xf>
    <xf numFmtId="0" fontId="6" fillId="0" borderId="52" xfId="0" applyFont="1" applyBorder="1" applyAlignment="1" applyProtection="1">
      <alignment horizontal="center"/>
    </xf>
    <xf numFmtId="0" fontId="6" fillId="0" borderId="0" xfId="0" quotePrefix="1" applyFont="1" applyProtection="1"/>
    <xf numFmtId="0" fontId="0" fillId="0" borderId="0" xfId="0" applyNumberFormat="1" applyProtection="1"/>
    <xf numFmtId="0" fontId="0" fillId="8" borderId="0" xfId="0" applyFill="1" applyProtection="1"/>
    <xf numFmtId="0" fontId="0" fillId="9" borderId="0" xfId="0" applyFill="1" applyProtection="1"/>
    <xf numFmtId="0" fontId="0" fillId="10" borderId="0" xfId="0" applyFill="1" applyProtection="1"/>
    <xf numFmtId="0" fontId="0" fillId="11" borderId="0" xfId="0" applyFill="1" applyProtection="1"/>
    <xf numFmtId="177" fontId="11" fillId="0" borderId="19" xfId="6" applyNumberFormat="1" applyFont="1" applyFill="1" applyBorder="1" applyAlignment="1" applyProtection="1">
      <alignment vertical="center" wrapText="1"/>
    </xf>
    <xf numFmtId="0" fontId="11" fillId="7" borderId="20" xfId="5" applyFont="1" applyFill="1" applyBorder="1" applyAlignment="1" applyProtection="1">
      <alignment horizontal="center" vertical="center" shrinkToFit="1"/>
    </xf>
    <xf numFmtId="0" fontId="4" fillId="0" borderId="0" xfId="0" applyFont="1"/>
    <xf numFmtId="0" fontId="39" fillId="7" borderId="0" xfId="5" applyFont="1" applyFill="1" applyAlignment="1">
      <alignment vertical="center"/>
    </xf>
    <xf numFmtId="0" fontId="40" fillId="0" borderId="0" xfId="5" applyFont="1" applyAlignment="1">
      <alignment horizontal="center" shrinkToFit="1"/>
    </xf>
    <xf numFmtId="0" fontId="40" fillId="0" borderId="0" xfId="5" applyFont="1" applyAlignment="1">
      <alignment horizontal="right"/>
    </xf>
    <xf numFmtId="0" fontId="0" fillId="0" borderId="0" xfId="0" applyAlignment="1">
      <alignment vertical="center" wrapText="1"/>
    </xf>
    <xf numFmtId="49" fontId="4" fillId="0" borderId="27" xfId="0" applyNumberFormat="1" applyFont="1" applyBorder="1" applyAlignment="1">
      <alignment horizontal="center"/>
    </xf>
    <xf numFmtId="0" fontId="7" fillId="0" borderId="0" xfId="0" applyFont="1" applyAlignment="1">
      <alignment horizontal="right"/>
    </xf>
    <xf numFmtId="38" fontId="7" fillId="0" borderId="0" xfId="1" applyFont="1" applyBorder="1" applyAlignment="1" applyProtection="1"/>
    <xf numFmtId="0" fontId="41" fillId="0" borderId="0" xfId="0" applyFont="1"/>
    <xf numFmtId="177" fontId="40" fillId="12" borderId="20" xfId="6" applyNumberFormat="1" applyFont="1" applyFill="1" applyBorder="1" applyAlignment="1" applyProtection="1">
      <alignment horizontal="center" vertical="center" wrapText="1"/>
    </xf>
    <xf numFmtId="38" fontId="40" fillId="12" borderId="20" xfId="6" applyFont="1" applyFill="1" applyBorder="1" applyAlignment="1" applyProtection="1">
      <alignment horizontal="center" vertical="center" wrapText="1"/>
    </xf>
    <xf numFmtId="177" fontId="40" fillId="12" borderId="2" xfId="6" applyNumberFormat="1" applyFont="1" applyFill="1" applyBorder="1" applyAlignment="1" applyProtection="1">
      <alignment vertical="center" wrapText="1"/>
    </xf>
    <xf numFmtId="38" fontId="40" fillId="12" borderId="2" xfId="6" applyFont="1" applyFill="1" applyBorder="1" applyAlignment="1" applyProtection="1">
      <alignment vertical="center" wrapText="1"/>
    </xf>
    <xf numFmtId="0" fontId="40" fillId="12" borderId="2" xfId="5" applyFont="1" applyFill="1" applyBorder="1" applyAlignment="1">
      <alignment horizontal="right" vertical="center" wrapText="1"/>
    </xf>
    <xf numFmtId="177" fontId="40" fillId="12" borderId="2" xfId="6" applyNumberFormat="1" applyFont="1" applyFill="1" applyBorder="1" applyAlignment="1" applyProtection="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vertical="center" wrapText="1"/>
    </xf>
    <xf numFmtId="38" fontId="4" fillId="0" borderId="19" xfId="1" applyFont="1" applyBorder="1" applyAlignment="1" applyProtection="1">
      <alignment vertical="center"/>
    </xf>
    <xf numFmtId="0" fontId="4" fillId="0" borderId="19" xfId="1" applyNumberFormat="1" applyFont="1" applyBorder="1" applyAlignment="1" applyProtection="1">
      <alignment vertical="center" wrapText="1"/>
    </xf>
    <xf numFmtId="0" fontId="42" fillId="0" borderId="0" xfId="0" applyFont="1"/>
    <xf numFmtId="0" fontId="4" fillId="0" borderId="0" xfId="0" applyFont="1" applyProtection="1">
      <protection locked="0"/>
    </xf>
    <xf numFmtId="38" fontId="11" fillId="0" borderId="19" xfId="6" applyFont="1" applyFill="1" applyBorder="1" applyAlignment="1" applyProtection="1">
      <alignment vertical="center" wrapText="1"/>
    </xf>
    <xf numFmtId="0" fontId="21" fillId="0" borderId="19" xfId="0" applyFont="1" applyBorder="1" applyAlignment="1" applyProtection="1">
      <alignment vertical="center"/>
    </xf>
    <xf numFmtId="0" fontId="11" fillId="7" borderId="0" xfId="5" applyFont="1" applyFill="1" applyAlignment="1" applyProtection="1">
      <alignment vertical="center"/>
    </xf>
    <xf numFmtId="0" fontId="11" fillId="7" borderId="0" xfId="5" applyFont="1" applyFill="1" applyAlignment="1" applyProtection="1">
      <alignment vertical="center" shrinkToFit="1"/>
    </xf>
    <xf numFmtId="0" fontId="21" fillId="0" borderId="0" xfId="13" applyFont="1" applyAlignment="1" applyProtection="1">
      <alignment vertical="center" shrinkToFit="1"/>
    </xf>
    <xf numFmtId="58" fontId="4" fillId="0" borderId="19" xfId="1" applyNumberFormat="1" applyFont="1" applyBorder="1" applyAlignment="1" applyProtection="1">
      <alignment vertical="center" wrapText="1"/>
    </xf>
    <xf numFmtId="0" fontId="6" fillId="0" borderId="0" xfId="0" applyFont="1" applyAlignment="1" applyProtection="1"/>
    <xf numFmtId="0" fontId="44" fillId="0" borderId="0" xfId="0" applyFont="1"/>
    <xf numFmtId="0" fontId="45" fillId="0" borderId="0" xfId="0" applyFont="1" applyAlignment="1">
      <alignment horizontal="right" vertical="top"/>
    </xf>
    <xf numFmtId="38" fontId="40" fillId="12" borderId="2" xfId="6" applyFont="1" applyFill="1" applyBorder="1" applyAlignment="1" applyProtection="1">
      <alignment vertical="center" shrinkToFit="1"/>
    </xf>
    <xf numFmtId="38" fontId="40" fillId="12" borderId="2" xfId="6" applyFont="1" applyFill="1" applyBorder="1" applyAlignment="1" applyProtection="1">
      <alignment horizontal="center" vertical="center" shrinkToFit="1"/>
    </xf>
    <xf numFmtId="0" fontId="9" fillId="0" borderId="0" xfId="14">
      <alignment vertical="center"/>
    </xf>
    <xf numFmtId="0" fontId="9" fillId="0" borderId="0" xfId="16" applyAlignment="1">
      <alignment horizontal="center" vertical="center"/>
    </xf>
    <xf numFmtId="0" fontId="23" fillId="0" borderId="0" xfId="16" applyFont="1" applyAlignment="1">
      <alignment horizontal="right" vertical="center"/>
    </xf>
    <xf numFmtId="0" fontId="24" fillId="0" borderId="0" xfId="16" applyFont="1" applyAlignment="1">
      <alignment horizontal="center" vertical="center"/>
    </xf>
    <xf numFmtId="0" fontId="24" fillId="0" borderId="0" xfId="16" applyFont="1" applyAlignment="1">
      <alignment vertical="center"/>
    </xf>
    <xf numFmtId="0" fontId="11" fillId="7" borderId="0" xfId="5" applyFont="1" applyFill="1" applyAlignment="1">
      <alignment horizontal="right" vertical="center"/>
    </xf>
    <xf numFmtId="0" fontId="11" fillId="7" borderId="0" xfId="5" applyFont="1" applyFill="1" applyAlignment="1">
      <alignment vertical="center" shrinkToFit="1"/>
    </xf>
    <xf numFmtId="0" fontId="9" fillId="0" borderId="0" xfId="16" applyAlignment="1">
      <alignment vertical="center"/>
    </xf>
    <xf numFmtId="0" fontId="0" fillId="0" borderId="0" xfId="0" applyAlignment="1">
      <alignment vertical="top" wrapText="1"/>
    </xf>
    <xf numFmtId="0" fontId="6" fillId="0" borderId="0" xfId="0" applyFont="1" applyAlignment="1">
      <alignment horizontal="center"/>
    </xf>
    <xf numFmtId="0" fontId="7" fillId="0" borderId="0" xfId="0" applyFont="1"/>
    <xf numFmtId="0" fontId="0" fillId="0" borderId="0" xfId="0" applyAlignment="1">
      <alignment vertical="center"/>
    </xf>
    <xf numFmtId="0" fontId="0" fillId="0" borderId="0" xfId="0" applyAlignment="1">
      <alignment vertical="center"/>
    </xf>
    <xf numFmtId="0" fontId="6" fillId="0" borderId="0" xfId="0" applyFont="1" applyAlignment="1">
      <alignment horizontal="center" vertical="center"/>
    </xf>
    <xf numFmtId="0" fontId="6" fillId="0" borderId="54" xfId="0" applyFont="1" applyBorder="1" applyAlignment="1">
      <alignment vertical="center"/>
    </xf>
    <xf numFmtId="0" fontId="6" fillId="0" borderId="0" xfId="0" applyFont="1" applyAlignment="1">
      <alignment vertical="center" wrapText="1"/>
    </xf>
    <xf numFmtId="0" fontId="6" fillId="0" borderId="0" xfId="0" applyFont="1"/>
    <xf numFmtId="0" fontId="45" fillId="0" borderId="0" xfId="0" applyFont="1" applyAlignment="1">
      <alignment vertical="top"/>
    </xf>
    <xf numFmtId="0" fontId="47" fillId="7" borderId="19" xfId="5" applyFont="1" applyFill="1" applyBorder="1" applyAlignment="1" applyProtection="1">
      <alignment horizontal="left" vertical="center" wrapText="1"/>
    </xf>
    <xf numFmtId="177" fontId="0" fillId="0" borderId="2" xfId="1" applyNumberFormat="1" applyFont="1" applyFill="1" applyBorder="1" applyAlignment="1" applyProtection="1"/>
    <xf numFmtId="177" fontId="0" fillId="0" borderId="2" xfId="1" applyNumberFormat="1" applyFont="1" applyBorder="1" applyAlignment="1" applyProtection="1"/>
    <xf numFmtId="177" fontId="0" fillId="0" borderId="11" xfId="1" applyNumberFormat="1" applyFont="1" applyBorder="1" applyAlignment="1" applyProtection="1"/>
    <xf numFmtId="177" fontId="0" fillId="0" borderId="12" xfId="1" applyNumberFormat="1" applyFont="1" applyBorder="1" applyAlignment="1" applyProtection="1"/>
    <xf numFmtId="177" fontId="0" fillId="0" borderId="9" xfId="1" applyNumberFormat="1" applyFont="1" applyBorder="1" applyAlignment="1" applyProtection="1"/>
    <xf numFmtId="177" fontId="11" fillId="0" borderId="19" xfId="5" applyNumberFormat="1" applyFont="1" applyFill="1" applyBorder="1" applyAlignment="1" applyProtection="1">
      <alignment vertical="center" wrapText="1"/>
    </xf>
    <xf numFmtId="177" fontId="4" fillId="0" borderId="19" xfId="1" applyNumberFormat="1" applyFont="1" applyBorder="1" applyAlignment="1" applyProtection="1">
      <alignment vertical="center"/>
      <protection locked="0"/>
    </xf>
    <xf numFmtId="177" fontId="7" fillId="0" borderId="1" xfId="1" applyNumberFormat="1" applyFont="1" applyBorder="1" applyAlignment="1" applyProtection="1"/>
    <xf numFmtId="177" fontId="0" fillId="0" borderId="3" xfId="0" applyNumberFormat="1" applyBorder="1" applyAlignment="1" applyProtection="1">
      <alignment horizontal="left" vertical="center" wrapText="1"/>
    </xf>
    <xf numFmtId="177" fontId="0" fillId="0" borderId="16" xfId="0" applyNumberFormat="1" applyBorder="1" applyAlignment="1" applyProtection="1">
      <alignment horizontal="left" vertical="center" wrapText="1"/>
    </xf>
    <xf numFmtId="177" fontId="0" fillId="0" borderId="33" xfId="0" applyNumberFormat="1" applyBorder="1" applyAlignment="1" applyProtection="1">
      <alignment horizontal="left" vertical="center" wrapText="1"/>
    </xf>
    <xf numFmtId="177" fontId="0" fillId="0" borderId="17" xfId="0" applyNumberFormat="1" applyBorder="1" applyAlignment="1" applyProtection="1">
      <alignment horizontal="left" vertical="center" wrapText="1"/>
    </xf>
    <xf numFmtId="177" fontId="0" fillId="0" borderId="18" xfId="0" applyNumberFormat="1" applyBorder="1" applyAlignment="1" applyProtection="1">
      <alignment vertical="center"/>
    </xf>
    <xf numFmtId="38" fontId="4" fillId="0" borderId="0" xfId="1" applyFont="1" applyAlignment="1"/>
    <xf numFmtId="38" fontId="4" fillId="0" borderId="0" xfId="1" applyFont="1" applyAlignment="1" applyProtection="1">
      <protection locked="0"/>
    </xf>
    <xf numFmtId="38" fontId="0" fillId="0" borderId="0" xfId="0" applyNumberFormat="1"/>
    <xf numFmtId="0" fontId="48" fillId="0" borderId="0" xfId="0" applyFont="1" applyAlignment="1">
      <alignment horizontal="left" vertical="center"/>
    </xf>
    <xf numFmtId="0" fontId="46" fillId="0" borderId="0" xfId="0" applyFont="1" applyAlignment="1">
      <alignment horizontal="left" vertical="center"/>
    </xf>
    <xf numFmtId="0" fontId="49" fillId="0" borderId="0" xfId="2" applyFont="1" applyAlignment="1">
      <alignment vertical="center"/>
    </xf>
    <xf numFmtId="0" fontId="0" fillId="3" borderId="0" xfId="0" applyFill="1"/>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6" fillId="0" borderId="0" xfId="0" applyFont="1" applyAlignment="1" applyProtection="1"/>
    <xf numFmtId="0" fontId="6" fillId="0" borderId="0" xfId="0" applyFont="1" applyAlignment="1" applyProtection="1">
      <alignment horizontal="center"/>
    </xf>
    <xf numFmtId="0" fontId="11" fillId="7" borderId="0" xfId="5" applyFont="1" applyFill="1" applyBorder="1" applyAlignment="1" applyProtection="1">
      <alignment vertical="center" shrinkToFit="1"/>
    </xf>
    <xf numFmtId="49" fontId="42" fillId="0" borderId="25" xfId="0" applyNumberFormat="1" applyFont="1" applyBorder="1" applyAlignment="1">
      <alignment horizontal="left" vertical="top"/>
    </xf>
    <xf numFmtId="0" fontId="6" fillId="0" borderId="0" xfId="0" applyFont="1" applyAlignment="1" applyProtection="1"/>
    <xf numFmtId="0" fontId="6" fillId="0" borderId="0" xfId="0" applyFont="1" applyAlignment="1" applyProtection="1">
      <alignment horizontal="left" vertical="top" wrapText="1"/>
    </xf>
    <xf numFmtId="0" fontId="6" fillId="0" borderId="22" xfId="0" applyFont="1" applyFill="1" applyBorder="1" applyAlignment="1" applyProtection="1">
      <alignment horizontal="center" vertical="center"/>
    </xf>
    <xf numFmtId="0" fontId="6" fillId="0" borderId="0" xfId="0" applyFont="1" applyAlignment="1" applyProtection="1">
      <alignment horizontal="center"/>
    </xf>
    <xf numFmtId="177" fontId="0" fillId="10" borderId="2" xfId="1" applyNumberFormat="1" applyFont="1" applyFill="1" applyBorder="1" applyAlignment="1" applyProtection="1">
      <protection locked="0"/>
    </xf>
    <xf numFmtId="177" fontId="11" fillId="10" borderId="19" xfId="6" applyNumberFormat="1" applyFont="1" applyFill="1" applyBorder="1" applyAlignment="1" applyProtection="1">
      <alignment vertical="center" wrapText="1"/>
      <protection locked="0"/>
    </xf>
    <xf numFmtId="0" fontId="4" fillId="10" borderId="19" xfId="0" applyFont="1" applyFill="1" applyBorder="1" applyAlignment="1" applyProtection="1">
      <alignment horizontal="center" vertical="center"/>
      <protection locked="0"/>
    </xf>
    <xf numFmtId="49" fontId="4" fillId="10" borderId="19" xfId="0" applyNumberFormat="1" applyFont="1" applyFill="1" applyBorder="1" applyAlignment="1" applyProtection="1">
      <alignment vertical="center" wrapText="1"/>
      <protection locked="0"/>
    </xf>
    <xf numFmtId="177" fontId="4" fillId="10" borderId="19" xfId="1" applyNumberFormat="1" applyFont="1" applyFill="1" applyBorder="1" applyAlignment="1" applyProtection="1">
      <alignment vertical="center"/>
      <protection locked="0"/>
    </xf>
    <xf numFmtId="49" fontId="4" fillId="10" borderId="19" xfId="1" applyNumberFormat="1" applyFont="1" applyFill="1" applyBorder="1" applyAlignment="1" applyProtection="1">
      <alignment vertical="center" wrapText="1"/>
      <protection locked="0"/>
    </xf>
    <xf numFmtId="0" fontId="6" fillId="0" borderId="0" xfId="0" applyFont="1" applyAlignment="1" applyProtection="1">
      <alignment vertical="center" wrapText="1"/>
    </xf>
    <xf numFmtId="0" fontId="6" fillId="0" borderId="0" xfId="0" applyFont="1" applyAlignment="1" applyProtection="1">
      <alignment horizontal="center" vertical="center"/>
    </xf>
    <xf numFmtId="177" fontId="0" fillId="10" borderId="9" xfId="1" applyNumberFormat="1" applyFont="1" applyFill="1" applyBorder="1" applyAlignment="1" applyProtection="1">
      <protection locked="0"/>
    </xf>
    <xf numFmtId="58" fontId="4" fillId="10" borderId="19" xfId="1" applyNumberFormat="1" applyFont="1" applyFill="1" applyBorder="1" applyAlignment="1" applyProtection="1">
      <alignment vertical="center" wrapText="1"/>
      <protection locked="0"/>
    </xf>
    <xf numFmtId="0" fontId="12" fillId="0" borderId="19" xfId="23" applyFont="1" applyBorder="1" applyAlignment="1">
      <alignment horizontal="center" vertical="center" wrapText="1" shrinkToFit="1"/>
    </xf>
    <xf numFmtId="49" fontId="12" fillId="10" borderId="19" xfId="23" applyNumberFormat="1" applyFont="1" applyFill="1" applyBorder="1" applyAlignment="1" applyProtection="1">
      <alignment vertical="center"/>
      <protection locked="0"/>
    </xf>
    <xf numFmtId="49" fontId="12" fillId="10" borderId="27" xfId="23" applyNumberFormat="1" applyFont="1" applyFill="1" applyBorder="1" applyAlignment="1" applyProtection="1">
      <alignment vertical="center"/>
      <protection locked="0"/>
    </xf>
    <xf numFmtId="49" fontId="12" fillId="10" borderId="26" xfId="23" applyNumberFormat="1" applyFont="1" applyFill="1" applyBorder="1" applyAlignment="1" applyProtection="1">
      <alignment vertical="center"/>
      <protection locked="0"/>
    </xf>
    <xf numFmtId="49" fontId="12" fillId="10" borderId="28" xfId="23" applyNumberFormat="1" applyFont="1" applyFill="1" applyBorder="1" applyAlignment="1" applyProtection="1">
      <alignment vertical="center"/>
      <protection locked="0"/>
    </xf>
    <xf numFmtId="0" fontId="38" fillId="10" borderId="27" xfId="0" applyFont="1" applyFill="1" applyBorder="1" applyAlignment="1" applyProtection="1">
      <alignment horizontal="center" vertical="center"/>
      <protection locked="0"/>
    </xf>
    <xf numFmtId="0" fontId="38" fillId="10" borderId="26" xfId="0" applyFont="1" applyFill="1" applyBorder="1" applyAlignment="1" applyProtection="1">
      <alignment horizontal="center" vertical="center"/>
      <protection locked="0"/>
    </xf>
    <xf numFmtId="178" fontId="12" fillId="0" borderId="27" xfId="23" applyNumberFormat="1" applyFont="1" applyBorder="1" applyAlignment="1">
      <alignment horizontal="center" vertical="center" wrapText="1"/>
    </xf>
    <xf numFmtId="178" fontId="12" fillId="0" borderId="28" xfId="23" applyNumberFormat="1" applyFont="1" applyBorder="1" applyAlignment="1">
      <alignment horizontal="center" vertical="center"/>
    </xf>
    <xf numFmtId="49" fontId="12" fillId="10" borderId="27" xfId="23" applyNumberFormat="1" applyFont="1" applyFill="1" applyBorder="1" applyAlignment="1" applyProtection="1">
      <alignment horizontal="center" vertical="center"/>
      <protection locked="0"/>
    </xf>
    <xf numFmtId="49" fontId="12" fillId="10" borderId="28" xfId="23" applyNumberFormat="1" applyFont="1" applyFill="1" applyBorder="1" applyAlignment="1" applyProtection="1">
      <alignment horizontal="center" vertical="center"/>
      <protection locked="0"/>
    </xf>
    <xf numFmtId="0" fontId="12" fillId="0" borderId="0" xfId="23" applyFont="1" applyAlignment="1" applyProtection="1">
      <alignment horizontal="left" vertical="center"/>
    </xf>
    <xf numFmtId="0" fontId="12" fillId="0" borderId="27" xfId="23" applyFont="1" applyBorder="1" applyAlignment="1" applyProtection="1">
      <alignment horizontal="center" vertical="center" wrapText="1"/>
    </xf>
    <xf numFmtId="0" fontId="12" fillId="0" borderId="26" xfId="23" applyFont="1" applyBorder="1" applyAlignment="1" applyProtection="1">
      <alignment horizontal="center" vertical="center"/>
    </xf>
    <xf numFmtId="0" fontId="12" fillId="0" borderId="28" xfId="23" applyFont="1" applyBorder="1" applyAlignment="1" applyProtection="1">
      <alignment horizontal="center" vertical="center"/>
    </xf>
    <xf numFmtId="49" fontId="12" fillId="10" borderId="19" xfId="23" applyNumberFormat="1" applyFont="1" applyFill="1" applyBorder="1" applyAlignment="1" applyProtection="1">
      <alignment vertical="center" wrapText="1"/>
      <protection locked="0"/>
    </xf>
    <xf numFmtId="0" fontId="12" fillId="0" borderId="27" xfId="23" applyFont="1" applyBorder="1" applyAlignment="1" applyProtection="1">
      <alignment horizontal="center" vertical="center" shrinkToFit="1"/>
    </xf>
    <xf numFmtId="0" fontId="12" fillId="0" borderId="28" xfId="23" applyFont="1" applyBorder="1" applyAlignment="1" applyProtection="1">
      <alignment horizontal="center" vertical="center" shrinkToFit="1"/>
    </xf>
    <xf numFmtId="0" fontId="29" fillId="0" borderId="19" xfId="23" applyFont="1" applyBorder="1" applyAlignment="1" applyProtection="1">
      <alignment vertical="center" textRotation="255"/>
    </xf>
    <xf numFmtId="0" fontId="12" fillId="0" borderId="27" xfId="23" applyFont="1" applyBorder="1" applyAlignment="1" applyProtection="1">
      <alignment horizontal="center" vertical="center"/>
    </xf>
    <xf numFmtId="0" fontId="12" fillId="0" borderId="27" xfId="23" applyFont="1" applyBorder="1" applyAlignment="1">
      <alignment horizontal="center" vertical="center" wrapText="1"/>
    </xf>
    <xf numFmtId="0" fontId="12" fillId="0" borderId="26" xfId="23" applyFont="1" applyBorder="1" applyAlignment="1">
      <alignment horizontal="center" vertical="center"/>
    </xf>
    <xf numFmtId="0" fontId="12" fillId="0" borderId="28" xfId="23" applyFont="1" applyBorder="1" applyAlignment="1">
      <alignment horizontal="center" vertical="center"/>
    </xf>
    <xf numFmtId="0" fontId="38" fillId="0" borderId="0" xfId="0" applyFont="1" applyAlignment="1" applyProtection="1">
      <alignment horizontal="center"/>
    </xf>
    <xf numFmtId="0" fontId="6" fillId="0" borderId="1" xfId="0" applyFont="1" applyBorder="1" applyAlignment="1" applyProtection="1">
      <alignment horizontal="center"/>
    </xf>
    <xf numFmtId="0" fontId="12" fillId="0" borderId="19" xfId="23" applyFont="1" applyBorder="1" applyAlignment="1" applyProtection="1">
      <alignment horizontal="center" vertical="center" wrapText="1" shrinkToFit="1"/>
    </xf>
    <xf numFmtId="0" fontId="12" fillId="0" borderId="19" xfId="23" applyFont="1" applyBorder="1" applyAlignment="1" applyProtection="1">
      <alignment horizontal="center" vertical="center" shrinkToFit="1"/>
    </xf>
    <xf numFmtId="0" fontId="12" fillId="0" borderId="27" xfId="23" applyFont="1" applyBorder="1" applyAlignment="1" applyProtection="1">
      <alignment horizontal="center" vertical="center" wrapText="1" shrinkToFit="1"/>
    </xf>
    <xf numFmtId="49" fontId="9" fillId="10" borderId="19" xfId="19" applyNumberFormat="1" applyFont="1" applyFill="1" applyBorder="1" applyAlignment="1" applyProtection="1">
      <alignment vertical="center"/>
      <protection locked="0"/>
    </xf>
    <xf numFmtId="177" fontId="7" fillId="0" borderId="0" xfId="0" applyNumberFormat="1" applyFont="1" applyAlignment="1" applyProtection="1">
      <alignment horizontal="center"/>
    </xf>
    <xf numFmtId="49" fontId="6" fillId="0" borderId="0" xfId="0" applyNumberFormat="1" applyFont="1" applyFill="1" applyAlignment="1" applyProtection="1">
      <alignment shrinkToFit="1"/>
    </xf>
    <xf numFmtId="0" fontId="6" fillId="0" borderId="0" xfId="0" applyNumberFormat="1" applyFont="1" applyFill="1" applyAlignment="1" applyProtection="1">
      <alignment shrinkToFit="1"/>
    </xf>
    <xf numFmtId="0" fontId="6" fillId="0" borderId="0" xfId="0" applyFont="1" applyFill="1" applyAlignment="1" applyProtection="1">
      <alignment shrinkToFit="1"/>
    </xf>
    <xf numFmtId="0" fontId="7" fillId="10" borderId="0" xfId="0" applyFont="1" applyFill="1" applyAlignment="1" applyProtection="1">
      <alignment horizontal="distributed"/>
      <protection locked="0"/>
    </xf>
    <xf numFmtId="58" fontId="7" fillId="10" borderId="0" xfId="0" applyNumberFormat="1" applyFont="1" applyFill="1" applyAlignment="1" applyProtection="1">
      <alignment horizontal="distributed"/>
      <protection locked="0"/>
    </xf>
    <xf numFmtId="0" fontId="7" fillId="0" borderId="0" xfId="0" applyFont="1" applyAlignment="1" applyProtection="1">
      <alignment horizontal="center"/>
    </xf>
    <xf numFmtId="0" fontId="0" fillId="0" borderId="0" xfId="0" applyFill="1" applyAlignment="1" applyProtection="1">
      <alignment shrinkToFit="1"/>
    </xf>
    <xf numFmtId="0" fontId="3" fillId="0" borderId="0" xfId="0" applyFont="1" applyAlignment="1" applyProtection="1">
      <alignment horizontal="center" vertical="center"/>
    </xf>
    <xf numFmtId="49" fontId="5" fillId="0" borderId="1" xfId="0" applyNumberFormat="1" applyFont="1" applyFill="1" applyBorder="1" applyAlignment="1" applyProtection="1">
      <alignment horizontal="center"/>
    </xf>
    <xf numFmtId="0" fontId="5" fillId="0" borderId="1"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11" fillId="7" borderId="27" xfId="5" applyFont="1" applyFill="1" applyBorder="1" applyAlignment="1" applyProtection="1">
      <alignment horizontal="center" vertical="center" wrapText="1"/>
    </xf>
    <xf numFmtId="0" fontId="11" fillId="7" borderId="28" xfId="5" applyFont="1" applyFill="1" applyBorder="1" applyAlignment="1" applyProtection="1">
      <alignment horizontal="center" vertical="center" wrapText="1"/>
    </xf>
    <xf numFmtId="38" fontId="11" fillId="7" borderId="27" xfId="6" applyFont="1" applyFill="1" applyBorder="1" applyAlignment="1" applyProtection="1">
      <alignment horizontal="center" vertical="center" wrapText="1"/>
    </xf>
    <xf numFmtId="38" fontId="11" fillId="7" borderId="26" xfId="6" applyFont="1" applyFill="1" applyBorder="1" applyAlignment="1" applyProtection="1">
      <alignment horizontal="center" vertical="center" wrapText="1"/>
    </xf>
    <xf numFmtId="38" fontId="11" fillId="7" borderId="28" xfId="6" applyFont="1" applyFill="1" applyBorder="1" applyAlignment="1" applyProtection="1">
      <alignment horizontal="center" vertical="center" wrapText="1"/>
    </xf>
    <xf numFmtId="49" fontId="11" fillId="10" borderId="27" xfId="6" applyNumberFormat="1" applyFont="1" applyFill="1" applyBorder="1" applyAlignment="1" applyProtection="1">
      <alignment vertical="center" wrapText="1"/>
      <protection locked="0"/>
    </xf>
    <xf numFmtId="49" fontId="11" fillId="10" borderId="26" xfId="6" applyNumberFormat="1" applyFont="1" applyFill="1" applyBorder="1" applyAlignment="1" applyProtection="1">
      <alignment vertical="center" wrapText="1"/>
      <protection locked="0"/>
    </xf>
    <xf numFmtId="49" fontId="11" fillId="10" borderId="28" xfId="6" applyNumberFormat="1" applyFont="1" applyFill="1" applyBorder="1" applyAlignment="1" applyProtection="1">
      <alignment vertical="center" wrapText="1"/>
      <protection locked="0"/>
    </xf>
    <xf numFmtId="38" fontId="11" fillId="0" borderId="55" xfId="6" applyFont="1" applyFill="1" applyBorder="1" applyAlignment="1" applyProtection="1">
      <alignment horizontal="center" vertical="center" wrapText="1"/>
    </xf>
    <xf numFmtId="38" fontId="11" fillId="0" borderId="56" xfId="6" applyFont="1" applyFill="1" applyBorder="1" applyAlignment="1" applyProtection="1">
      <alignment horizontal="center" vertical="center" wrapText="1"/>
    </xf>
    <xf numFmtId="38" fontId="11" fillId="0" borderId="57" xfId="6" applyFont="1" applyFill="1" applyBorder="1" applyAlignment="1" applyProtection="1">
      <alignment horizontal="center" vertical="center" wrapText="1"/>
    </xf>
    <xf numFmtId="0" fontId="11" fillId="7" borderId="27" xfId="5" applyFont="1" applyFill="1" applyBorder="1" applyAlignment="1" applyProtection="1">
      <alignment vertical="center" wrapText="1"/>
    </xf>
    <xf numFmtId="0" fontId="11" fillId="7" borderId="28" xfId="5" applyFont="1" applyFill="1" applyBorder="1" applyAlignment="1" applyProtection="1">
      <alignment vertical="center" wrapText="1"/>
    </xf>
    <xf numFmtId="0" fontId="0" fillId="0" borderId="28" xfId="0" applyBorder="1" applyAlignment="1">
      <alignment vertical="center" wrapText="1"/>
    </xf>
    <xf numFmtId="0" fontId="11" fillId="7" borderId="19" xfId="5" applyFont="1" applyFill="1" applyBorder="1" applyAlignment="1" applyProtection="1">
      <alignment vertical="center" wrapText="1"/>
    </xf>
    <xf numFmtId="0" fontId="11" fillId="7" borderId="20" xfId="5" applyFont="1" applyFill="1" applyBorder="1" applyAlignment="1" applyProtection="1">
      <alignment horizontal="center" vertical="center" wrapText="1" shrinkToFit="1"/>
    </xf>
    <xf numFmtId="0" fontId="11" fillId="7" borderId="2" xfId="5" applyFont="1" applyFill="1" applyBorder="1" applyAlignment="1" applyProtection="1">
      <alignment horizontal="center" vertical="center" wrapText="1" shrinkToFit="1"/>
    </xf>
    <xf numFmtId="49" fontId="11" fillId="7" borderId="1" xfId="5" applyNumberFormat="1" applyFont="1" applyFill="1" applyBorder="1" applyAlignment="1" applyProtection="1">
      <alignment horizontal="center" vertical="center" shrinkToFit="1"/>
    </xf>
    <xf numFmtId="0" fontId="21" fillId="7" borderId="1" xfId="13" applyFont="1" applyFill="1" applyBorder="1" applyAlignment="1" applyProtection="1">
      <alignment horizontal="center" vertical="center" shrinkToFit="1"/>
    </xf>
    <xf numFmtId="0" fontId="11" fillId="7" borderId="20" xfId="5" applyFont="1" applyFill="1" applyBorder="1" applyAlignment="1" applyProtection="1">
      <alignment horizontal="center" vertical="center" wrapText="1"/>
    </xf>
    <xf numFmtId="0" fontId="21" fillId="7" borderId="24" xfId="13" applyFont="1" applyFill="1" applyBorder="1" applyAlignment="1" applyProtection="1">
      <alignment horizontal="center" vertical="center" wrapText="1"/>
    </xf>
    <xf numFmtId="0" fontId="11" fillId="7" borderId="24" xfId="5" applyFont="1" applyFill="1" applyBorder="1" applyAlignment="1" applyProtection="1">
      <alignment horizontal="center" vertical="center" wrapText="1"/>
    </xf>
    <xf numFmtId="0" fontId="11" fillId="7" borderId="21" xfId="5" applyFont="1" applyFill="1" applyBorder="1" applyAlignment="1" applyProtection="1">
      <alignment horizontal="center" vertical="center" wrapText="1"/>
    </xf>
    <xf numFmtId="0" fontId="11" fillId="7" borderId="22" xfId="5" applyFont="1" applyFill="1" applyBorder="1" applyAlignment="1" applyProtection="1">
      <alignment horizontal="center" vertical="center" wrapText="1"/>
    </xf>
    <xf numFmtId="0" fontId="11" fillId="7" borderId="52" xfId="5" applyFont="1" applyFill="1" applyBorder="1" applyAlignment="1" applyProtection="1">
      <alignment horizontal="center" vertical="center" wrapText="1"/>
    </xf>
    <xf numFmtId="0" fontId="11" fillId="7" borderId="25" xfId="5" applyFont="1" applyFill="1" applyBorder="1" applyAlignment="1" applyProtection="1">
      <alignment horizontal="center" vertical="center" wrapText="1"/>
    </xf>
    <xf numFmtId="0" fontId="11" fillId="7" borderId="0" xfId="5" applyFont="1" applyFill="1" applyBorder="1" applyAlignment="1" applyProtection="1">
      <alignment horizontal="center" vertical="center" wrapText="1"/>
    </xf>
    <xf numFmtId="0" fontId="11" fillId="7" borderId="54" xfId="5" applyFont="1" applyFill="1" applyBorder="1" applyAlignment="1" applyProtection="1">
      <alignment horizontal="center" vertical="center" wrapText="1"/>
    </xf>
    <xf numFmtId="0" fontId="11" fillId="7" borderId="23" xfId="5" applyFont="1" applyFill="1" applyBorder="1" applyAlignment="1" applyProtection="1">
      <alignment horizontal="center" vertical="center" wrapText="1"/>
    </xf>
    <xf numFmtId="0" fontId="11" fillId="7" borderId="1" xfId="5" applyFont="1" applyFill="1" applyBorder="1" applyAlignment="1" applyProtection="1">
      <alignment horizontal="center" vertical="center" wrapText="1"/>
    </xf>
    <xf numFmtId="0" fontId="11" fillId="7" borderId="53" xfId="5" applyFont="1" applyFill="1" applyBorder="1" applyAlignment="1" applyProtection="1">
      <alignment horizontal="center" vertical="center" wrapText="1"/>
    </xf>
    <xf numFmtId="0" fontId="4" fillId="0" borderId="28" xfId="0" applyFont="1" applyBorder="1"/>
    <xf numFmtId="0" fontId="4" fillId="0" borderId="19" xfId="0" applyFont="1" applyBorder="1"/>
    <xf numFmtId="177" fontId="4" fillId="0" borderId="19" xfId="1" applyNumberFormat="1" applyFont="1" applyBorder="1" applyAlignment="1" applyProtection="1"/>
    <xf numFmtId="49" fontId="40" fillId="0" borderId="1" xfId="5" applyNumberFormat="1" applyFont="1" applyBorder="1" applyAlignment="1">
      <alignment horizontal="center" shrinkToFit="1"/>
    </xf>
    <xf numFmtId="0" fontId="40" fillId="0" borderId="1" xfId="5" applyNumberFormat="1" applyFont="1" applyBorder="1" applyAlignment="1">
      <alignment horizontal="center" shrinkToFit="1"/>
    </xf>
    <xf numFmtId="0" fontId="4" fillId="12" borderId="27" xfId="0" applyFont="1" applyFill="1" applyBorder="1" applyAlignment="1">
      <alignment horizontal="center"/>
    </xf>
    <xf numFmtId="0" fontId="4" fillId="12" borderId="26" xfId="0" applyFont="1" applyFill="1" applyBorder="1" applyAlignment="1">
      <alignment horizontal="center"/>
    </xf>
    <xf numFmtId="0" fontId="4" fillId="12" borderId="28" xfId="0" applyFont="1" applyFill="1" applyBorder="1" applyAlignment="1">
      <alignment horizontal="center"/>
    </xf>
    <xf numFmtId="0" fontId="4" fillId="12" borderId="19" xfId="0" applyFont="1" applyFill="1" applyBorder="1" applyAlignment="1">
      <alignment horizontal="center"/>
    </xf>
    <xf numFmtId="0" fontId="26" fillId="0" borderId="0" xfId="20" applyNumberFormat="1" applyFont="1" applyFill="1" applyAlignment="1" applyProtection="1">
      <alignment vertical="center" shrinkToFit="1"/>
    </xf>
    <xf numFmtId="0" fontId="9" fillId="0" borderId="0" xfId="16" applyNumberFormat="1" applyFont="1" applyFill="1" applyAlignment="1" applyProtection="1">
      <alignment shrinkToFit="1"/>
    </xf>
    <xf numFmtId="0" fontId="23" fillId="7" borderId="0" xfId="16" applyFont="1" applyFill="1" applyBorder="1" applyAlignment="1" applyProtection="1">
      <alignment horizontal="left"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25" fillId="0" borderId="0" xfId="16" applyFont="1" applyFill="1" applyAlignment="1" applyProtection="1">
      <alignment vertical="center"/>
    </xf>
    <xf numFmtId="0" fontId="26" fillId="0" borderId="0" xfId="16" applyFont="1" applyFill="1" applyAlignment="1" applyProtection="1">
      <alignment vertical="center"/>
    </xf>
    <xf numFmtId="0" fontId="25" fillId="0" borderId="42" xfId="16" applyFont="1" applyFill="1" applyBorder="1" applyAlignment="1" applyProtection="1">
      <alignment horizontal="right" vertical="center" wrapText="1"/>
    </xf>
    <xf numFmtId="0" fontId="25" fillId="0" borderId="42" xfId="16" applyFont="1" applyFill="1" applyBorder="1" applyAlignment="1" applyProtection="1">
      <alignment horizontal="right" vertical="center"/>
    </xf>
    <xf numFmtId="0" fontId="25" fillId="0" borderId="34" xfId="16" applyFont="1" applyFill="1" applyBorder="1" applyAlignment="1" applyProtection="1">
      <alignment horizontal="center" vertical="center" shrinkToFit="1"/>
    </xf>
    <xf numFmtId="0" fontId="25" fillId="0" borderId="35" xfId="16" applyFont="1" applyFill="1" applyBorder="1" applyAlignment="1" applyProtection="1">
      <alignment horizontal="center" vertical="center" shrinkToFit="1"/>
    </xf>
    <xf numFmtId="0" fontId="25" fillId="0" borderId="45" xfId="16" applyFont="1" applyFill="1" applyBorder="1" applyAlignment="1" applyProtection="1">
      <alignment horizontal="center" vertical="center" shrinkToFit="1"/>
    </xf>
    <xf numFmtId="0" fontId="25" fillId="0" borderId="46" xfId="16" applyFont="1" applyFill="1" applyBorder="1" applyAlignment="1" applyProtection="1">
      <alignment horizontal="center" vertical="center" shrinkToFit="1"/>
    </xf>
    <xf numFmtId="0" fontId="25" fillId="0" borderId="36" xfId="16" applyFont="1" applyFill="1" applyBorder="1" applyAlignment="1" applyProtection="1">
      <alignment horizontal="center" vertical="center" shrinkToFit="1"/>
    </xf>
    <xf numFmtId="0" fontId="11" fillId="7" borderId="1" xfId="5" applyFont="1" applyFill="1" applyBorder="1" applyAlignment="1" applyProtection="1">
      <alignment horizontal="center" vertical="center" shrinkToFit="1"/>
    </xf>
    <xf numFmtId="0" fontId="27" fillId="0" borderId="38" xfId="16" applyFont="1" applyFill="1" applyBorder="1" applyAlignment="1" applyProtection="1">
      <alignment vertical="center" wrapText="1" shrinkToFit="1"/>
    </xf>
    <xf numFmtId="0" fontId="27" fillId="0" borderId="39" xfId="16" applyFont="1" applyFill="1" applyBorder="1" applyAlignment="1" applyProtection="1">
      <alignment vertical="center" wrapText="1" shrinkToFit="1"/>
    </xf>
    <xf numFmtId="0" fontId="27" fillId="0" borderId="47" xfId="16" applyFont="1" applyFill="1" applyBorder="1" applyAlignment="1" applyProtection="1">
      <alignment vertical="center" wrapText="1" shrinkToFit="1"/>
    </xf>
    <xf numFmtId="179" fontId="28" fillId="0" borderId="39" xfId="16" applyNumberFormat="1" applyFont="1" applyFill="1" applyBorder="1" applyAlignment="1" applyProtection="1">
      <alignment horizontal="right" vertical="center" shrinkToFit="1"/>
    </xf>
    <xf numFmtId="0" fontId="27" fillId="0" borderId="31" xfId="16" applyFont="1" applyFill="1" applyBorder="1" applyAlignment="1" applyProtection="1">
      <alignment horizontal="left" vertical="center" shrinkToFit="1"/>
    </xf>
    <xf numFmtId="0" fontId="27" fillId="0" borderId="26" xfId="16" applyFont="1" applyFill="1" applyBorder="1" applyAlignment="1" applyProtection="1">
      <alignment horizontal="left" vertical="center" shrinkToFit="1"/>
    </xf>
    <xf numFmtId="0" fontId="27" fillId="0" borderId="28" xfId="16" applyFont="1" applyFill="1" applyBorder="1" applyAlignment="1" applyProtection="1">
      <alignment horizontal="left" vertical="center" shrinkToFit="1"/>
    </xf>
    <xf numFmtId="176" fontId="28" fillId="0" borderId="26" xfId="16" applyNumberFormat="1" applyFont="1" applyFill="1" applyBorder="1" applyAlignment="1" applyProtection="1">
      <alignment horizontal="right" vertical="center" shrinkToFit="1"/>
    </xf>
    <xf numFmtId="179" fontId="28" fillId="0" borderId="43" xfId="16" applyNumberFormat="1" applyFont="1" applyFill="1" applyBorder="1" applyAlignment="1" applyProtection="1">
      <alignment horizontal="right" vertical="center" shrinkToFit="1"/>
    </xf>
    <xf numFmtId="0" fontId="24" fillId="0" borderId="34" xfId="16" applyFont="1" applyFill="1" applyBorder="1" applyAlignment="1" applyProtection="1">
      <alignment horizontal="center" vertical="center" shrinkToFit="1"/>
    </xf>
    <xf numFmtId="0" fontId="24" fillId="0" borderId="35" xfId="16" applyFont="1" applyFill="1" applyBorder="1" applyAlignment="1" applyProtection="1">
      <alignment horizontal="center" vertical="center" shrinkToFit="1"/>
    </xf>
    <xf numFmtId="0" fontId="24" fillId="0" borderId="45" xfId="16" applyFont="1" applyFill="1" applyBorder="1" applyAlignment="1" applyProtection="1">
      <alignment horizontal="center" vertical="center" shrinkToFit="1"/>
    </xf>
    <xf numFmtId="38" fontId="28" fillId="0" borderId="35" xfId="16" applyNumberFormat="1" applyFont="1" applyFill="1" applyBorder="1" applyAlignment="1" applyProtection="1">
      <alignment horizontal="right" vertical="center" shrinkToFit="1"/>
    </xf>
    <xf numFmtId="0" fontId="33" fillId="0" borderId="29" xfId="16" applyFont="1" applyFill="1" applyBorder="1" applyAlignment="1" applyProtection="1">
      <alignment horizontal="center" vertical="center"/>
    </xf>
    <xf numFmtId="0" fontId="27" fillId="0" borderId="38" xfId="16" applyFont="1" applyFill="1" applyBorder="1" applyAlignment="1" applyProtection="1">
      <alignment horizontal="left" vertical="center" shrinkToFit="1"/>
    </xf>
    <xf numFmtId="0" fontId="27" fillId="0" borderId="39" xfId="16" applyFont="1" applyFill="1" applyBorder="1" applyAlignment="1" applyProtection="1">
      <alignment horizontal="left" vertical="center" shrinkToFit="1"/>
    </xf>
    <xf numFmtId="0" fontId="27" fillId="0" borderId="47" xfId="16" applyFont="1" applyFill="1" applyBorder="1" applyAlignment="1" applyProtection="1">
      <alignment horizontal="left" vertical="center" shrinkToFit="1"/>
    </xf>
    <xf numFmtId="176" fontId="28" fillId="0" borderId="39" xfId="16" applyNumberFormat="1" applyFont="1" applyFill="1" applyBorder="1" applyAlignment="1" applyProtection="1">
      <alignment horizontal="right" vertical="center" shrinkToFit="1"/>
    </xf>
    <xf numFmtId="0" fontId="27" fillId="0" borderId="31" xfId="16" applyFont="1" applyFill="1" applyBorder="1" applyAlignment="1" applyProtection="1">
      <alignment horizontal="center" vertical="center" shrinkToFit="1"/>
    </xf>
    <xf numFmtId="0" fontId="27" fillId="0" borderId="26" xfId="16" applyFont="1" applyFill="1" applyBorder="1" applyAlignment="1" applyProtection="1">
      <alignment horizontal="center" vertical="center" shrinkToFit="1"/>
    </xf>
    <xf numFmtId="0" fontId="27" fillId="0" borderId="28" xfId="16" applyFont="1" applyFill="1" applyBorder="1" applyAlignment="1" applyProtection="1">
      <alignment horizontal="center" vertical="center" shrinkToFit="1"/>
    </xf>
    <xf numFmtId="0" fontId="25" fillId="0" borderId="26" xfId="16" applyFont="1" applyFill="1" applyBorder="1" applyAlignment="1" applyProtection="1">
      <alignment horizontal="right" vertical="center" shrinkToFit="1"/>
    </xf>
    <xf numFmtId="0" fontId="27" fillId="0" borderId="40" xfId="16" applyFont="1" applyFill="1" applyBorder="1" applyAlignment="1" applyProtection="1">
      <alignment horizontal="center" vertical="center" shrinkToFit="1"/>
    </xf>
    <xf numFmtId="0" fontId="27" fillId="0" borderId="43" xfId="16" applyFont="1" applyFill="1" applyBorder="1" applyAlignment="1" applyProtection="1">
      <alignment horizontal="center" vertical="center" shrinkToFit="1"/>
    </xf>
    <xf numFmtId="0" fontId="27" fillId="0" borderId="49" xfId="16" applyFont="1" applyFill="1" applyBorder="1" applyAlignment="1" applyProtection="1">
      <alignment horizontal="center" vertical="center" shrinkToFit="1"/>
    </xf>
    <xf numFmtId="38" fontId="28" fillId="0" borderId="43" xfId="16" applyNumberFormat="1" applyFont="1" applyFill="1" applyBorder="1" applyAlignment="1" applyProtection="1">
      <alignment horizontal="right" vertical="center" shrinkToFit="1"/>
    </xf>
    <xf numFmtId="0" fontId="26" fillId="0" borderId="0" xfId="16" applyFont="1" applyFill="1" applyAlignment="1" applyProtection="1">
      <alignment horizontal="right" vertical="center" shrinkToFit="1"/>
    </xf>
    <xf numFmtId="0" fontId="26" fillId="0" borderId="0" xfId="16" applyFont="1" applyFill="1" applyAlignment="1" applyProtection="1">
      <alignment horizontal="left" vertical="center" shrinkToFit="1"/>
    </xf>
    <xf numFmtId="0" fontId="26" fillId="0" borderId="0" xfId="16" applyNumberFormat="1" applyFont="1" applyFill="1" applyAlignment="1" applyProtection="1">
      <alignment horizontal="right" vertical="center" shrinkToFit="1"/>
    </xf>
    <xf numFmtId="58"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shrinkToFit="1"/>
    </xf>
    <xf numFmtId="0" fontId="6" fillId="0" borderId="0" xfId="0" applyFont="1" applyAlignment="1">
      <alignment vertical="center"/>
    </xf>
    <xf numFmtId="0" fontId="0" fillId="0" borderId="0" xfId="0" applyAlignment="1">
      <alignment vertical="center"/>
    </xf>
    <xf numFmtId="181" fontId="6" fillId="10" borderId="21" xfId="0" applyNumberFormat="1" applyFont="1" applyFill="1" applyBorder="1" applyAlignment="1" applyProtection="1">
      <alignment horizontal="center" vertical="center"/>
      <protection locked="0"/>
    </xf>
    <xf numFmtId="181" fontId="6" fillId="10" borderId="22" xfId="0" applyNumberFormat="1" applyFont="1" applyFill="1" applyBorder="1" applyAlignment="1" applyProtection="1">
      <alignment horizontal="center" vertical="center"/>
      <protection locked="0"/>
    </xf>
    <xf numFmtId="181" fontId="6" fillId="10" borderId="52" xfId="0" applyNumberFormat="1" applyFont="1" applyFill="1" applyBorder="1" applyAlignment="1" applyProtection="1">
      <alignment horizontal="center" vertical="center"/>
      <protection locked="0"/>
    </xf>
    <xf numFmtId="181" fontId="0" fillId="10" borderId="23" xfId="0" applyNumberFormat="1" applyFill="1" applyBorder="1" applyAlignment="1" applyProtection="1">
      <alignment horizontal="center" vertical="center"/>
      <protection locked="0"/>
    </xf>
    <xf numFmtId="181" fontId="0" fillId="10" borderId="1" xfId="0" applyNumberFormat="1" applyFill="1" applyBorder="1" applyAlignment="1" applyProtection="1">
      <alignment horizontal="center" vertical="center"/>
      <protection locked="0"/>
    </xf>
    <xf numFmtId="181" fontId="0" fillId="10" borderId="53" xfId="0" applyNumberFormat="1" applyFill="1" applyBorder="1" applyAlignment="1" applyProtection="1">
      <alignment horizontal="center" vertical="center"/>
      <protection locked="0"/>
    </xf>
    <xf numFmtId="0" fontId="24" fillId="0" borderId="0" xfId="16" applyFont="1" applyAlignment="1">
      <alignment horizontal="center" vertical="center"/>
    </xf>
    <xf numFmtId="0" fontId="24" fillId="0" borderId="0" xfId="16" applyFont="1" applyAlignment="1">
      <alignment vertical="center"/>
    </xf>
    <xf numFmtId="49" fontId="11" fillId="7" borderId="1" xfId="5" applyNumberFormat="1" applyFont="1" applyFill="1" applyBorder="1" applyAlignment="1">
      <alignment horizontal="center" vertical="center" shrinkToFit="1"/>
    </xf>
    <xf numFmtId="0" fontId="11" fillId="7" borderId="1" xfId="5" applyNumberFormat="1" applyFont="1" applyFill="1" applyBorder="1" applyAlignment="1">
      <alignment horizontal="center" vertical="center" shrinkToFit="1"/>
    </xf>
    <xf numFmtId="0" fontId="6"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6" fillId="10" borderId="21" xfId="0" applyFont="1" applyFill="1" applyBorder="1" applyAlignment="1" applyProtection="1">
      <alignment horizontal="center" vertical="center"/>
      <protection locked="0"/>
    </xf>
    <xf numFmtId="0" fontId="6" fillId="10" borderId="22" xfId="0" applyFont="1" applyFill="1" applyBorder="1" applyAlignment="1" applyProtection="1">
      <alignment horizontal="center" vertical="center"/>
      <protection locked="0"/>
    </xf>
    <xf numFmtId="0" fontId="6" fillId="10" borderId="52" xfId="0" applyFont="1" applyFill="1" applyBorder="1" applyAlignment="1" applyProtection="1">
      <alignment horizontal="center" vertical="center"/>
      <protection locked="0"/>
    </xf>
    <xf numFmtId="0" fontId="6" fillId="10" borderId="23" xfId="0" applyFont="1" applyFill="1" applyBorder="1" applyAlignment="1" applyProtection="1">
      <alignment horizontal="center" vertical="center"/>
      <protection locked="0"/>
    </xf>
    <xf numFmtId="0" fontId="6" fillId="10" borderId="1" xfId="0" applyFont="1" applyFill="1" applyBorder="1" applyAlignment="1" applyProtection="1">
      <alignment horizontal="center" vertical="center"/>
      <protection locked="0"/>
    </xf>
    <xf numFmtId="0" fontId="6" fillId="10" borderId="53" xfId="0" applyFont="1" applyFill="1" applyBorder="1" applyAlignment="1" applyProtection="1">
      <alignment horizontal="center" vertical="center"/>
      <protection locked="0"/>
    </xf>
    <xf numFmtId="0" fontId="6" fillId="0" borderId="0" xfId="0" applyFont="1" applyAlignment="1" applyProtection="1">
      <alignment horizontal="left" vertical="top" wrapText="1"/>
    </xf>
    <xf numFmtId="0" fontId="6" fillId="10" borderId="25" xfId="0" applyFont="1" applyFill="1" applyBorder="1" applyAlignment="1" applyProtection="1">
      <alignment horizontal="center" vertical="center"/>
      <protection locked="0"/>
    </xf>
    <xf numFmtId="0" fontId="6" fillId="10" borderId="0" xfId="0" applyFont="1" applyFill="1" applyBorder="1" applyAlignment="1" applyProtection="1">
      <alignment horizontal="center" vertical="center"/>
      <protection locked="0"/>
    </xf>
    <xf numFmtId="0" fontId="6" fillId="10" borderId="54" xfId="0" applyFont="1" applyFill="1" applyBorder="1" applyAlignment="1" applyProtection="1">
      <alignment horizontal="center" vertical="center"/>
      <protection locked="0"/>
    </xf>
    <xf numFmtId="0" fontId="7" fillId="0" borderId="19" xfId="0" applyFont="1" applyBorder="1" applyAlignment="1" applyProtection="1">
      <alignment horizontal="center" vertical="center" wrapText="1"/>
    </xf>
    <xf numFmtId="49" fontId="7" fillId="10" borderId="19" xfId="0" applyNumberFormat="1" applyFont="1" applyFill="1" applyBorder="1" applyAlignment="1" applyProtection="1">
      <alignment vertical="center" wrapText="1"/>
      <protection locked="0"/>
    </xf>
    <xf numFmtId="0" fontId="6" fillId="0" borderId="0" xfId="0" applyFont="1" applyAlignment="1" applyProtection="1">
      <alignment vertical="top" wrapText="1"/>
    </xf>
    <xf numFmtId="0" fontId="0" fillId="0" borderId="0" xfId="0" applyNumberFormat="1" applyFill="1" applyAlignment="1" applyProtection="1">
      <alignment shrinkToFit="1"/>
    </xf>
    <xf numFmtId="0" fontId="11" fillId="7" borderId="0" xfId="5" applyFont="1" applyFill="1" applyBorder="1" applyAlignment="1" applyProtection="1">
      <alignment vertical="center" shrinkToFit="1"/>
    </xf>
    <xf numFmtId="0" fontId="6" fillId="0" borderId="54" xfId="0" applyFont="1" applyBorder="1" applyAlignment="1">
      <alignment vertical="center"/>
    </xf>
    <xf numFmtId="180" fontId="6" fillId="10" borderId="21" xfId="0" applyNumberFormat="1" applyFont="1" applyFill="1" applyBorder="1" applyAlignment="1" applyProtection="1">
      <alignment horizontal="center" vertical="center"/>
      <protection locked="0"/>
    </xf>
    <xf numFmtId="180" fontId="6" fillId="10" borderId="22" xfId="0" applyNumberFormat="1" applyFont="1" applyFill="1" applyBorder="1" applyAlignment="1" applyProtection="1">
      <alignment horizontal="center" vertical="center"/>
      <protection locked="0"/>
    </xf>
    <xf numFmtId="180" fontId="6" fillId="10" borderId="52" xfId="0" applyNumberFormat="1" applyFont="1" applyFill="1" applyBorder="1" applyAlignment="1" applyProtection="1">
      <alignment horizontal="center" vertical="center"/>
      <protection locked="0"/>
    </xf>
    <xf numFmtId="180" fontId="6" fillId="10" borderId="23" xfId="0" applyNumberFormat="1" applyFont="1" applyFill="1" applyBorder="1" applyAlignment="1" applyProtection="1">
      <alignment horizontal="center" vertical="center"/>
      <protection locked="0"/>
    </xf>
    <xf numFmtId="180" fontId="6" fillId="10" borderId="1" xfId="0" applyNumberFormat="1" applyFont="1" applyFill="1" applyBorder="1" applyAlignment="1" applyProtection="1">
      <alignment horizontal="center" vertical="center"/>
      <protection locked="0"/>
    </xf>
    <xf numFmtId="180" fontId="6" fillId="10" borderId="53" xfId="0" applyNumberFormat="1" applyFont="1" applyFill="1" applyBorder="1" applyAlignment="1" applyProtection="1">
      <alignment horizontal="center" vertical="center"/>
      <protection locked="0"/>
    </xf>
    <xf numFmtId="0" fontId="6" fillId="0" borderId="19" xfId="0" applyFont="1" applyBorder="1" applyAlignment="1" applyProtection="1">
      <alignment horizontal="left" wrapText="1"/>
    </xf>
    <xf numFmtId="0" fontId="6" fillId="0" borderId="19" xfId="0" applyFont="1" applyBorder="1" applyAlignment="1" applyProtection="1">
      <alignment horizontal="left"/>
    </xf>
    <xf numFmtId="49" fontId="6" fillId="0" borderId="22" xfId="0" applyNumberFormat="1" applyFont="1" applyFill="1" applyBorder="1" applyAlignment="1" applyProtection="1">
      <alignment horizontal="center" shrinkToFit="1"/>
    </xf>
    <xf numFmtId="0" fontId="6" fillId="0" borderId="22" xfId="0" applyFont="1" applyFill="1" applyBorder="1" applyAlignment="1" applyProtection="1">
      <alignment horizontal="center" shrinkToFit="1"/>
    </xf>
    <xf numFmtId="49" fontId="6" fillId="0" borderId="23" xfId="0" applyNumberFormat="1" applyFont="1" applyFill="1" applyBorder="1" applyAlignment="1" applyProtection="1">
      <alignment horizontal="center" shrinkToFit="1"/>
    </xf>
    <xf numFmtId="0" fontId="6" fillId="0" borderId="1" xfId="0" applyFont="1" applyFill="1" applyBorder="1" applyAlignment="1" applyProtection="1">
      <alignment horizontal="center" shrinkToFit="1"/>
    </xf>
    <xf numFmtId="0" fontId="6" fillId="0" borderId="53" xfId="0" applyFont="1" applyFill="1" applyBorder="1" applyAlignment="1" applyProtection="1">
      <alignment horizontal="center" shrinkToFit="1"/>
    </xf>
    <xf numFmtId="0" fontId="6" fillId="10" borderId="0" xfId="0" applyFont="1" applyFill="1" applyAlignment="1" applyProtection="1">
      <alignment vertical="top" shrinkToFit="1"/>
      <protection locked="0"/>
    </xf>
    <xf numFmtId="0" fontId="6" fillId="0" borderId="19" xfId="0" applyFont="1" applyBorder="1" applyAlignment="1" applyProtection="1">
      <alignment horizontal="left" vertical="center"/>
    </xf>
    <xf numFmtId="0" fontId="6" fillId="0" borderId="21" xfId="0" applyFont="1" applyFill="1" applyBorder="1" applyAlignment="1" applyProtection="1">
      <alignment horizontal="center" shrinkToFit="1"/>
    </xf>
    <xf numFmtId="0" fontId="6" fillId="0" borderId="52" xfId="0" applyFont="1" applyFill="1" applyBorder="1" applyAlignment="1" applyProtection="1">
      <alignment horizontal="center" shrinkToFit="1"/>
    </xf>
    <xf numFmtId="0" fontId="6" fillId="0" borderId="23" xfId="0" applyFont="1" applyFill="1" applyBorder="1" applyAlignment="1" applyProtection="1">
      <alignment horizontal="center" shrinkToFit="1"/>
    </xf>
    <xf numFmtId="0" fontId="6" fillId="0" borderId="21"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53" xfId="0" applyFont="1" applyBorder="1" applyAlignment="1" applyProtection="1">
      <alignment horizontal="center" vertical="center"/>
    </xf>
    <xf numFmtId="49" fontId="6" fillId="0" borderId="0" xfId="0" applyNumberFormat="1" applyFont="1" applyAlignment="1">
      <alignment shrinkToFit="1"/>
    </xf>
    <xf numFmtId="0" fontId="6" fillId="0" borderId="0" xfId="0" applyNumberFormat="1" applyFont="1" applyAlignment="1">
      <alignment shrinkToFit="1"/>
    </xf>
    <xf numFmtId="0" fontId="35" fillId="0" borderId="0" xfId="0" applyFont="1" applyAlignment="1" applyProtection="1">
      <alignment horizontal="center" vertical="center"/>
    </xf>
    <xf numFmtId="177" fontId="37" fillId="10" borderId="0" xfId="1" applyNumberFormat="1" applyFont="1" applyFill="1" applyAlignment="1" applyProtection="1">
      <alignment horizontal="right"/>
      <protection locked="0"/>
    </xf>
    <xf numFmtId="49" fontId="6" fillId="10" borderId="0" xfId="0" applyNumberFormat="1" applyFont="1" applyFill="1" applyAlignment="1" applyProtection="1">
      <alignment horizontal="center" vertical="top" shrinkToFit="1"/>
      <protection locked="0"/>
    </xf>
    <xf numFmtId="177" fontId="7" fillId="10" borderId="0" xfId="0" applyNumberFormat="1" applyFont="1" applyFill="1" applyAlignment="1" applyProtection="1">
      <alignment horizontal="center"/>
      <protection locked="0"/>
    </xf>
    <xf numFmtId="49" fontId="6" fillId="10" borderId="0" xfId="0" applyNumberFormat="1" applyFont="1" applyFill="1" applyAlignment="1" applyProtection="1">
      <alignment vertical="top" wrapText="1"/>
      <protection locked="0"/>
    </xf>
    <xf numFmtId="177" fontId="7" fillId="0" borderId="0" xfId="0" applyNumberFormat="1" applyFont="1" applyAlignment="1" applyProtection="1">
      <alignment horizontal="right"/>
    </xf>
    <xf numFmtId="177" fontId="7" fillId="10" borderId="0" xfId="0" applyNumberFormat="1" applyFont="1" applyFill="1" applyAlignment="1" applyProtection="1">
      <alignment horizontal="right"/>
      <protection locked="0"/>
    </xf>
    <xf numFmtId="0" fontId="6" fillId="0" borderId="0" xfId="0" applyFont="1" applyAlignment="1" applyProtection="1"/>
    <xf numFmtId="0" fontId="6" fillId="0" borderId="0" xfId="0" applyFont="1" applyAlignment="1" applyProtection="1">
      <alignment horizontal="center"/>
    </xf>
  </cellXfs>
  <cellStyles count="28">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200025</xdr:colOff>
      <xdr:row>0</xdr:row>
      <xdr:rowOff>0</xdr:rowOff>
    </xdr:from>
    <xdr:to>
      <xdr:col>21</xdr:col>
      <xdr:colOff>299085</xdr:colOff>
      <xdr:row>4</xdr:row>
      <xdr:rowOff>381000</xdr:rowOff>
    </xdr:to>
    <xdr:sp macro="" textlink="">
      <xdr:nvSpPr>
        <xdr:cNvPr id="2" name="正方形/長方形 1">
          <a:extLst>
            <a:ext uri="{FF2B5EF4-FFF2-40B4-BE49-F238E27FC236}">
              <a16:creationId xmlns:a16="http://schemas.microsoft.com/office/drawing/2014/main" id="{0459D7AD-E17A-4764-94E2-CDC51D68E927}"/>
            </a:ext>
          </a:extLst>
        </xdr:cNvPr>
        <xdr:cNvSpPr/>
      </xdr:nvSpPr>
      <xdr:spPr>
        <a:xfrm>
          <a:off x="6362700" y="0"/>
          <a:ext cx="7433310" cy="1638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371475</xdr:colOff>
      <xdr:row>16</xdr:row>
      <xdr:rowOff>171450</xdr:rowOff>
    </xdr:from>
    <xdr:to>
      <xdr:col>21</xdr:col>
      <xdr:colOff>581025</xdr:colOff>
      <xdr:row>19</xdr:row>
      <xdr:rowOff>285750</xdr:rowOff>
    </xdr:to>
    <xdr:sp macro="" textlink="">
      <xdr:nvSpPr>
        <xdr:cNvPr id="3" name="吹き出し: 四角形 2">
          <a:extLst>
            <a:ext uri="{FF2B5EF4-FFF2-40B4-BE49-F238E27FC236}">
              <a16:creationId xmlns:a16="http://schemas.microsoft.com/office/drawing/2014/main" id="{6AA70F61-0BE3-43A2-98F6-6CD14F7A4D11}"/>
            </a:ext>
          </a:extLst>
        </xdr:cNvPr>
        <xdr:cNvSpPr/>
      </xdr:nvSpPr>
      <xdr:spPr>
        <a:xfrm>
          <a:off x="6534150" y="6753225"/>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2272392</xdr:colOff>
      <xdr:row>15</xdr:row>
      <xdr:rowOff>176893</xdr:rowOff>
    </xdr:from>
    <xdr:to>
      <xdr:col>8</xdr:col>
      <xdr:colOff>604156</xdr:colOff>
      <xdr:row>18</xdr:row>
      <xdr:rowOff>231323</xdr:rowOff>
    </xdr:to>
    <xdr:sp macro="" textlink="">
      <xdr:nvSpPr>
        <xdr:cNvPr id="2" name="吹き出し: 四角形 1">
          <a:extLst>
            <a:ext uri="{FF2B5EF4-FFF2-40B4-BE49-F238E27FC236}">
              <a16:creationId xmlns:a16="http://schemas.microsoft.com/office/drawing/2014/main" id="{591EAB1C-D0E5-4B7D-87B8-B2B16A7BF46A}"/>
            </a:ext>
          </a:extLst>
        </xdr:cNvPr>
        <xdr:cNvSpPr/>
      </xdr:nvSpPr>
      <xdr:spPr>
        <a:xfrm>
          <a:off x="2462892" y="7946572"/>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15</xdr:col>
      <xdr:colOff>258535</xdr:colOff>
      <xdr:row>12</xdr:row>
      <xdr:rowOff>108857</xdr:rowOff>
    </xdr:from>
    <xdr:to>
      <xdr:col>26</xdr:col>
      <xdr:colOff>468085</xdr:colOff>
      <xdr:row>13</xdr:row>
      <xdr:rowOff>394608</xdr:rowOff>
    </xdr:to>
    <xdr:sp macro="" textlink="">
      <xdr:nvSpPr>
        <xdr:cNvPr id="3" name="吹き出し: 四角形 2">
          <a:extLst>
            <a:ext uri="{FF2B5EF4-FFF2-40B4-BE49-F238E27FC236}">
              <a16:creationId xmlns:a16="http://schemas.microsoft.com/office/drawing/2014/main" id="{2AE6BBF4-DA78-4419-B5B1-0D4B0EC30A12}"/>
            </a:ext>
          </a:extLst>
        </xdr:cNvPr>
        <xdr:cNvSpPr/>
      </xdr:nvSpPr>
      <xdr:spPr>
        <a:xfrm>
          <a:off x="13797642" y="6368143"/>
          <a:ext cx="7543800" cy="789215"/>
        </a:xfrm>
        <a:prstGeom prst="wedgeRectCallout">
          <a:avLst>
            <a:gd name="adj1" fmla="val -52616"/>
            <a:gd name="adj2" fmla="val -359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I</a:t>
          </a:r>
          <a:r>
            <a:rPr kumimoji="1" lang="ja-JP" altLang="en-US" sz="1400" b="1">
              <a:solidFill>
                <a:srgbClr val="FF0000"/>
              </a:solidFill>
              <a:latin typeface="+mn-ea"/>
              <a:ea typeface="+mn-ea"/>
            </a:rPr>
            <a:t>）欄には、県から送付している交付決定書に記載の金額をご記入ください。</a:t>
          </a:r>
        </a:p>
      </xdr:txBody>
    </xdr:sp>
    <xdr:clientData/>
  </xdr:twoCellAnchor>
  <xdr:twoCellAnchor>
    <xdr:from>
      <xdr:col>1</xdr:col>
      <xdr:colOff>2272392</xdr:colOff>
      <xdr:row>19</xdr:row>
      <xdr:rowOff>122464</xdr:rowOff>
    </xdr:from>
    <xdr:to>
      <xdr:col>8</xdr:col>
      <xdr:colOff>299356</xdr:colOff>
      <xdr:row>22</xdr:row>
      <xdr:rowOff>122464</xdr:rowOff>
    </xdr:to>
    <xdr:sp macro="" textlink="">
      <xdr:nvSpPr>
        <xdr:cNvPr id="4" name="吹き出し: 四角形 3">
          <a:extLst>
            <a:ext uri="{FF2B5EF4-FFF2-40B4-BE49-F238E27FC236}">
              <a16:creationId xmlns:a16="http://schemas.microsoft.com/office/drawing/2014/main" id="{C4E8FA65-B201-4409-8E45-D5ED833DC716}"/>
            </a:ext>
          </a:extLst>
        </xdr:cNvPr>
        <xdr:cNvSpPr/>
      </xdr:nvSpPr>
      <xdr:spPr>
        <a:xfrm>
          <a:off x="2462892" y="8871857"/>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別紙３－</a:t>
          </a:r>
          <a:r>
            <a:rPr kumimoji="1" lang="ja-JP" altLang="en-US" sz="1400" b="1">
              <a:solidFill>
                <a:srgbClr val="FF0000"/>
              </a:solidFill>
              <a:effectLst/>
              <a:latin typeface="+mn-lt"/>
              <a:ea typeface="+mn-ea"/>
              <a:cs typeface="+mn-cs"/>
            </a:rPr>
            <a:t>４および</a:t>
          </a:r>
          <a:r>
            <a:rPr kumimoji="1" lang="ja-JP" altLang="ja-JP" sz="1400" b="1">
              <a:solidFill>
                <a:srgbClr val="FF0000"/>
              </a:solidFill>
              <a:effectLst/>
              <a:latin typeface="+mn-lt"/>
              <a:ea typeface="+mn-ea"/>
              <a:cs typeface="+mn-cs"/>
            </a:rPr>
            <a:t>別紙３－</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購入物品一覧</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xdr:col>
      <xdr:colOff>2789465</xdr:colOff>
      <xdr:row>9</xdr:row>
      <xdr:rowOff>54428</xdr:rowOff>
    </xdr:from>
    <xdr:to>
      <xdr:col>7</xdr:col>
      <xdr:colOff>952502</xdr:colOff>
      <xdr:row>9</xdr:row>
      <xdr:rowOff>421821</xdr:rowOff>
    </xdr:to>
    <xdr:sp macro="" textlink="">
      <xdr:nvSpPr>
        <xdr:cNvPr id="5" name="吹き出し: 四角形 4">
          <a:extLst>
            <a:ext uri="{FF2B5EF4-FFF2-40B4-BE49-F238E27FC236}">
              <a16:creationId xmlns:a16="http://schemas.microsoft.com/office/drawing/2014/main" id="{A20D5815-2629-467B-90BD-0D6BEEF48C5C}"/>
            </a:ext>
          </a:extLst>
        </xdr:cNvPr>
        <xdr:cNvSpPr/>
      </xdr:nvSpPr>
      <xdr:spPr>
        <a:xfrm>
          <a:off x="2979965" y="4803321"/>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126178</xdr:colOff>
      <xdr:row>9</xdr:row>
      <xdr:rowOff>72390</xdr:rowOff>
    </xdr:from>
    <xdr:to>
      <xdr:col>22</xdr:col>
      <xdr:colOff>60288</xdr:colOff>
      <xdr:row>9</xdr:row>
      <xdr:rowOff>529590</xdr:rowOff>
    </xdr:to>
    <xdr:sp macro="" textlink="">
      <xdr:nvSpPr>
        <xdr:cNvPr id="3" name="吹き出し: 四角形 2">
          <a:extLst>
            <a:ext uri="{FF2B5EF4-FFF2-40B4-BE49-F238E27FC236}">
              <a16:creationId xmlns:a16="http://schemas.microsoft.com/office/drawing/2014/main" id="{780EEC21-43E3-4DE6-A0BD-7EBF20230ADB}"/>
            </a:ext>
          </a:extLst>
        </xdr:cNvPr>
        <xdr:cNvSpPr/>
      </xdr:nvSpPr>
      <xdr:spPr>
        <a:xfrm>
          <a:off x="13432603" y="2529840"/>
          <a:ext cx="8601860"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99284</xdr:colOff>
      <xdr:row>11</xdr:row>
      <xdr:rowOff>179070</xdr:rowOff>
    </xdr:from>
    <xdr:to>
      <xdr:col>22</xdr:col>
      <xdr:colOff>33394</xdr:colOff>
      <xdr:row>12</xdr:row>
      <xdr:rowOff>80010</xdr:rowOff>
    </xdr:to>
    <xdr:sp macro="" textlink="">
      <xdr:nvSpPr>
        <xdr:cNvPr id="4" name="吹き出し: 四角形 3">
          <a:extLst>
            <a:ext uri="{FF2B5EF4-FFF2-40B4-BE49-F238E27FC236}">
              <a16:creationId xmlns:a16="http://schemas.microsoft.com/office/drawing/2014/main" id="{A9571B02-5964-45A2-B968-91CDA40BFE21}"/>
            </a:ext>
          </a:extLst>
        </xdr:cNvPr>
        <xdr:cNvSpPr/>
      </xdr:nvSpPr>
      <xdr:spPr>
        <a:xfrm>
          <a:off x="13405709" y="3741420"/>
          <a:ext cx="8601860" cy="45339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110490</xdr:colOff>
      <xdr:row>7</xdr:row>
      <xdr:rowOff>171450</xdr:rowOff>
    </xdr:from>
    <xdr:to>
      <xdr:col>22</xdr:col>
      <xdr:colOff>44600</xdr:colOff>
      <xdr:row>8</xdr:row>
      <xdr:rowOff>400050</xdr:rowOff>
    </xdr:to>
    <xdr:sp macro="" textlink="">
      <xdr:nvSpPr>
        <xdr:cNvPr id="5" name="吹き出し: 四角形 4">
          <a:extLst>
            <a:ext uri="{FF2B5EF4-FFF2-40B4-BE49-F238E27FC236}">
              <a16:creationId xmlns:a16="http://schemas.microsoft.com/office/drawing/2014/main" id="{BA7FEC23-C2D3-4270-829F-8414AA2D7AE0}"/>
            </a:ext>
          </a:extLst>
        </xdr:cNvPr>
        <xdr:cNvSpPr/>
      </xdr:nvSpPr>
      <xdr:spPr>
        <a:xfrm>
          <a:off x="13416915" y="1838325"/>
          <a:ext cx="8601860" cy="466725"/>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8</xdr:col>
      <xdr:colOff>285750</xdr:colOff>
      <xdr:row>13</xdr:row>
      <xdr:rowOff>47625</xdr:rowOff>
    </xdr:from>
    <xdr:to>
      <xdr:col>13</xdr:col>
      <xdr:colOff>56031</xdr:colOff>
      <xdr:row>14</xdr:row>
      <xdr:rowOff>223557</xdr:rowOff>
    </xdr:to>
    <xdr:sp macro="" textlink="">
      <xdr:nvSpPr>
        <xdr:cNvPr id="6" name="吹き出し: 四角形 5">
          <a:extLst>
            <a:ext uri="{FF2B5EF4-FFF2-40B4-BE49-F238E27FC236}">
              <a16:creationId xmlns:a16="http://schemas.microsoft.com/office/drawing/2014/main" id="{4D4C78A1-9076-483C-9049-623A7A542818}"/>
            </a:ext>
          </a:extLst>
        </xdr:cNvPr>
        <xdr:cNvSpPr/>
      </xdr:nvSpPr>
      <xdr:spPr>
        <a:xfrm>
          <a:off x="12925425" y="4714875"/>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3</xdr:col>
      <xdr:colOff>1752600</xdr:colOff>
      <xdr:row>10</xdr:row>
      <xdr:rowOff>85725</xdr:rowOff>
    </xdr:from>
    <xdr:to>
      <xdr:col>7</xdr:col>
      <xdr:colOff>654505</xdr:colOff>
      <xdr:row>10</xdr:row>
      <xdr:rowOff>453118</xdr:rowOff>
    </xdr:to>
    <xdr:sp macro="" textlink="">
      <xdr:nvSpPr>
        <xdr:cNvPr id="7" name="吹き出し: 四角形 6">
          <a:extLst>
            <a:ext uri="{FF2B5EF4-FFF2-40B4-BE49-F238E27FC236}">
              <a16:creationId xmlns:a16="http://schemas.microsoft.com/office/drawing/2014/main" id="{5C99793F-35CD-4360-8892-D9DF350635B8}"/>
            </a:ext>
          </a:extLst>
        </xdr:cNvPr>
        <xdr:cNvSpPr/>
      </xdr:nvSpPr>
      <xdr:spPr>
        <a:xfrm>
          <a:off x="6172200" y="3095625"/>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114299</xdr:colOff>
      <xdr:row>15</xdr:row>
      <xdr:rowOff>180975</xdr:rowOff>
    </xdr:from>
    <xdr:to>
      <xdr:col>24</xdr:col>
      <xdr:colOff>504824</xdr:colOff>
      <xdr:row>19</xdr:row>
      <xdr:rowOff>123825</xdr:rowOff>
    </xdr:to>
    <xdr:sp macro="" textlink="">
      <xdr:nvSpPr>
        <xdr:cNvPr id="3" name="正方形/長方形 2">
          <a:extLst>
            <a:ext uri="{FF2B5EF4-FFF2-40B4-BE49-F238E27FC236}">
              <a16:creationId xmlns:a16="http://schemas.microsoft.com/office/drawing/2014/main" id="{50964350-1051-4B31-B537-4A40D925CE77}"/>
            </a:ext>
          </a:extLst>
        </xdr:cNvPr>
        <xdr:cNvSpPr/>
      </xdr:nvSpPr>
      <xdr:spPr>
        <a:xfrm>
          <a:off x="11868149" y="400050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購入した全ての物品の品名・メーカー、型式、単価、台数をご記入ください。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57150</xdr:colOff>
      <xdr:row>19</xdr:row>
      <xdr:rowOff>171449</xdr:rowOff>
    </xdr:from>
    <xdr:to>
      <xdr:col>24</xdr:col>
      <xdr:colOff>457200</xdr:colOff>
      <xdr:row>23</xdr:row>
      <xdr:rowOff>209549</xdr:rowOff>
    </xdr:to>
    <xdr:sp macro="" textlink="">
      <xdr:nvSpPr>
        <xdr:cNvPr id="4" name="正方形/長方形 3">
          <a:extLst>
            <a:ext uri="{FF2B5EF4-FFF2-40B4-BE49-F238E27FC236}">
              <a16:creationId xmlns:a16="http://schemas.microsoft.com/office/drawing/2014/main" id="{FF203845-5A35-4314-ACC1-37445F43741A}"/>
            </a:ext>
          </a:extLst>
        </xdr:cNvPr>
        <xdr:cNvSpPr/>
      </xdr:nvSpPr>
      <xdr:spPr>
        <a:xfrm>
          <a:off x="11811000" y="4962524"/>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66674</xdr:colOff>
      <xdr:row>24</xdr:row>
      <xdr:rowOff>66674</xdr:rowOff>
    </xdr:from>
    <xdr:to>
      <xdr:col>30</xdr:col>
      <xdr:colOff>276224</xdr:colOff>
      <xdr:row>31</xdr:row>
      <xdr:rowOff>228599</xdr:rowOff>
    </xdr:to>
    <xdr:sp macro="" textlink="">
      <xdr:nvSpPr>
        <xdr:cNvPr id="5" name="正方形/長方形 4">
          <a:extLst>
            <a:ext uri="{FF2B5EF4-FFF2-40B4-BE49-F238E27FC236}">
              <a16:creationId xmlns:a16="http://schemas.microsoft.com/office/drawing/2014/main" id="{F3EA594A-2099-4259-A8A4-AEF78C210D35}"/>
            </a:ext>
          </a:extLst>
        </xdr:cNvPr>
        <xdr:cNvSpPr/>
      </xdr:nvSpPr>
      <xdr:spPr>
        <a:xfrm>
          <a:off x="11820524" y="6048374"/>
          <a:ext cx="10877550"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購入した物品等一覧に記載した物品等については、</a:t>
          </a:r>
          <a:r>
            <a:rPr kumimoji="1" lang="ja-JP" altLang="en-US" sz="1800" b="1" i="1" u="sng">
              <a:solidFill>
                <a:srgbClr val="FF0000"/>
              </a:solidFill>
            </a:rPr>
            <a:t>納品書等と設備整備後の写真</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・納品書は、代表者宛で作成お願いします。（例：医療法人○○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oneCellAnchor>
    <xdr:from>
      <xdr:col>7</xdr:col>
      <xdr:colOff>142874</xdr:colOff>
      <xdr:row>3</xdr:row>
      <xdr:rowOff>28575</xdr:rowOff>
    </xdr:from>
    <xdr:ext cx="2375534" cy="992504"/>
    <xdr:sp macro="" textlink="">
      <xdr:nvSpPr>
        <xdr:cNvPr id="9" name="テキスト ボックス 8">
          <a:extLst>
            <a:ext uri="{FF2B5EF4-FFF2-40B4-BE49-F238E27FC236}">
              <a16:creationId xmlns:a16="http://schemas.microsoft.com/office/drawing/2014/main" id="{56023E08-B70A-404B-B464-06D48AE7314A}"/>
            </a:ext>
          </a:extLst>
        </xdr:cNvPr>
        <xdr:cNvSpPr txBox="1"/>
      </xdr:nvSpPr>
      <xdr:spPr>
        <a:xfrm>
          <a:off x="9286874" y="762000"/>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（３）個人防護具の申請は、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editAs="oneCell">
    <xdr:from>
      <xdr:col>14</xdr:col>
      <xdr:colOff>114300</xdr:colOff>
      <xdr:row>0</xdr:row>
      <xdr:rowOff>0</xdr:rowOff>
    </xdr:from>
    <xdr:to>
      <xdr:col>24</xdr:col>
      <xdr:colOff>581025</xdr:colOff>
      <xdr:row>14</xdr:row>
      <xdr:rowOff>208476</xdr:rowOff>
    </xdr:to>
    <xdr:pic>
      <xdr:nvPicPr>
        <xdr:cNvPr id="10" name="図 9">
          <a:extLst>
            <a:ext uri="{FF2B5EF4-FFF2-40B4-BE49-F238E27FC236}">
              <a16:creationId xmlns:a16="http://schemas.microsoft.com/office/drawing/2014/main" id="{C2122325-A97C-436F-8CA0-3C2086534B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68150" y="0"/>
          <a:ext cx="7134225" cy="3789876"/>
        </a:xfrm>
        <a:prstGeom prst="rect">
          <a:avLst/>
        </a:prstGeom>
      </xdr:spPr>
    </xdr:pic>
    <xdr:clientData/>
  </xdr:twoCellAnchor>
  <xdr:twoCellAnchor>
    <xdr:from>
      <xdr:col>14</xdr:col>
      <xdr:colOff>207433</xdr:colOff>
      <xdr:row>6</xdr:row>
      <xdr:rowOff>123825</xdr:rowOff>
    </xdr:from>
    <xdr:to>
      <xdr:col>16</xdr:col>
      <xdr:colOff>236008</xdr:colOff>
      <xdr:row>8</xdr:row>
      <xdr:rowOff>85725</xdr:rowOff>
    </xdr:to>
    <xdr:sp macro="" textlink="">
      <xdr:nvSpPr>
        <xdr:cNvPr id="11" name="円: 塗りつぶしなし 10">
          <a:extLst>
            <a:ext uri="{FF2B5EF4-FFF2-40B4-BE49-F238E27FC236}">
              <a16:creationId xmlns:a16="http://schemas.microsoft.com/office/drawing/2014/main" id="{A43891B3-EB19-4BF2-AC70-9C6F496BAD6C}"/>
            </a:ext>
          </a:extLst>
        </xdr:cNvPr>
        <xdr:cNvSpPr/>
      </xdr:nvSpPr>
      <xdr:spPr>
        <a:xfrm>
          <a:off x="11961283" y="14382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85725</xdr:colOff>
      <xdr:row>8</xdr:row>
      <xdr:rowOff>200025</xdr:rowOff>
    </xdr:from>
    <xdr:to>
      <xdr:col>24</xdr:col>
      <xdr:colOff>590550</xdr:colOff>
      <xdr:row>12</xdr:row>
      <xdr:rowOff>123825</xdr:rowOff>
    </xdr:to>
    <xdr:sp macro="" textlink="">
      <xdr:nvSpPr>
        <xdr:cNvPr id="12" name="正方形/長方形 11">
          <a:extLst>
            <a:ext uri="{FF2B5EF4-FFF2-40B4-BE49-F238E27FC236}">
              <a16:creationId xmlns:a16="http://schemas.microsoft.com/office/drawing/2014/main" id="{B220F8BD-3657-4C7C-9B92-52E1E63EBD7B}"/>
            </a:ext>
          </a:extLst>
        </xdr:cNvPr>
        <xdr:cNvSpPr/>
      </xdr:nvSpPr>
      <xdr:spPr>
        <a:xfrm>
          <a:off x="11839575" y="1990725"/>
          <a:ext cx="7172325"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158750</xdr:colOff>
      <xdr:row>10</xdr:row>
      <xdr:rowOff>15875</xdr:rowOff>
    </xdr:from>
    <xdr:to>
      <xdr:col>23</xdr:col>
      <xdr:colOff>549275</xdr:colOff>
      <xdr:row>12</xdr:row>
      <xdr:rowOff>174625</xdr:rowOff>
    </xdr:to>
    <xdr:sp macro="" textlink="">
      <xdr:nvSpPr>
        <xdr:cNvPr id="2" name="正方形/長方形 1">
          <a:extLst>
            <a:ext uri="{FF2B5EF4-FFF2-40B4-BE49-F238E27FC236}">
              <a16:creationId xmlns:a16="http://schemas.microsoft.com/office/drawing/2014/main" id="{C34D881F-66B7-425D-A927-E191DEC69504}"/>
            </a:ext>
          </a:extLst>
        </xdr:cNvPr>
        <xdr:cNvSpPr/>
      </xdr:nvSpPr>
      <xdr:spPr>
        <a:xfrm>
          <a:off x="7286625" y="266700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437029</xdr:colOff>
      <xdr:row>13</xdr:row>
      <xdr:rowOff>78441</xdr:rowOff>
    </xdr:from>
    <xdr:to>
      <xdr:col>32</xdr:col>
      <xdr:colOff>461682</xdr:colOff>
      <xdr:row>15</xdr:row>
      <xdr:rowOff>67235</xdr:rowOff>
    </xdr:to>
    <xdr:sp macro="" textlink="">
      <xdr:nvSpPr>
        <xdr:cNvPr id="2" name="吹き出し: 四角形 1">
          <a:extLst>
            <a:ext uri="{FF2B5EF4-FFF2-40B4-BE49-F238E27FC236}">
              <a16:creationId xmlns:a16="http://schemas.microsoft.com/office/drawing/2014/main" id="{D0FB203A-B15E-49E9-87B4-D88928CAB814}"/>
            </a:ext>
          </a:extLst>
        </xdr:cNvPr>
        <xdr:cNvSpPr/>
      </xdr:nvSpPr>
      <xdr:spPr>
        <a:xfrm>
          <a:off x="7732058" y="3283323"/>
          <a:ext cx="7543800"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xdr:from>
      <xdr:col>21</xdr:col>
      <xdr:colOff>347383</xdr:colOff>
      <xdr:row>18</xdr:row>
      <xdr:rowOff>44823</xdr:rowOff>
    </xdr:from>
    <xdr:to>
      <xdr:col>30</xdr:col>
      <xdr:colOff>89647</xdr:colOff>
      <xdr:row>20</xdr:row>
      <xdr:rowOff>33617</xdr:rowOff>
    </xdr:to>
    <xdr:sp macro="" textlink="">
      <xdr:nvSpPr>
        <xdr:cNvPr id="3" name="吹き出し: 四角形 2">
          <a:extLst>
            <a:ext uri="{FF2B5EF4-FFF2-40B4-BE49-F238E27FC236}">
              <a16:creationId xmlns:a16="http://schemas.microsoft.com/office/drawing/2014/main" id="{7DD4FEA9-F2AC-458D-9040-FEBFCC0FFCD7}"/>
            </a:ext>
          </a:extLst>
        </xdr:cNvPr>
        <xdr:cNvSpPr/>
      </xdr:nvSpPr>
      <xdr:spPr>
        <a:xfrm>
          <a:off x="7642412" y="4482352"/>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twoCellAnchor>
    <xdr:from>
      <xdr:col>21</xdr:col>
      <xdr:colOff>224117</xdr:colOff>
      <xdr:row>23</xdr:row>
      <xdr:rowOff>33617</xdr:rowOff>
    </xdr:from>
    <xdr:to>
      <xdr:col>28</xdr:col>
      <xdr:colOff>324970</xdr:colOff>
      <xdr:row>25</xdr:row>
      <xdr:rowOff>56028</xdr:rowOff>
    </xdr:to>
    <xdr:sp macro="" textlink="">
      <xdr:nvSpPr>
        <xdr:cNvPr id="4" name="吹き出し: 四角形 3">
          <a:extLst>
            <a:ext uri="{FF2B5EF4-FFF2-40B4-BE49-F238E27FC236}">
              <a16:creationId xmlns:a16="http://schemas.microsoft.com/office/drawing/2014/main" id="{71361A14-56A5-416D-AE74-0C3AD854824F}"/>
            </a:ext>
          </a:extLst>
        </xdr:cNvPr>
        <xdr:cNvSpPr/>
      </xdr:nvSpPr>
      <xdr:spPr>
        <a:xfrm>
          <a:off x="7519146" y="5703793"/>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editAs="oneCell">
    <xdr:from>
      <xdr:col>31</xdr:col>
      <xdr:colOff>257734</xdr:colOff>
      <xdr:row>0</xdr:row>
      <xdr:rowOff>201706</xdr:rowOff>
    </xdr:from>
    <xdr:to>
      <xdr:col>40</xdr:col>
      <xdr:colOff>560293</xdr:colOff>
      <xdr:row>22</xdr:row>
      <xdr:rowOff>235325</xdr:rowOff>
    </xdr:to>
    <xdr:pic>
      <xdr:nvPicPr>
        <xdr:cNvPr id="5" name="図 4">
          <a:extLst>
            <a:ext uri="{FF2B5EF4-FFF2-40B4-BE49-F238E27FC236}">
              <a16:creationId xmlns:a16="http://schemas.microsoft.com/office/drawing/2014/main" id="{42158E18-2BD6-40EB-A50C-D4824224C49D}"/>
            </a:ext>
          </a:extLst>
        </xdr:cNvPr>
        <xdr:cNvPicPr>
          <a:picLocks noChangeAspect="1"/>
        </xdr:cNvPicPr>
      </xdr:nvPicPr>
      <xdr:blipFill rotWithShape="1">
        <a:blip xmlns:r="http://schemas.openxmlformats.org/officeDocument/2006/relationships" r:embed="rId1"/>
        <a:srcRect l="13237" t="9806" r="51465" b="37138"/>
        <a:stretch/>
      </xdr:blipFill>
      <xdr:spPr>
        <a:xfrm>
          <a:off x="14388352" y="201706"/>
          <a:ext cx="6454588" cy="5457266"/>
        </a:xfrm>
        <a:prstGeom prst="rect">
          <a:avLst/>
        </a:prstGeom>
      </xdr:spPr>
    </xdr:pic>
    <xdr:clientData/>
  </xdr:twoCellAnchor>
  <xdr:twoCellAnchor>
    <xdr:from>
      <xdr:col>31</xdr:col>
      <xdr:colOff>425821</xdr:colOff>
      <xdr:row>15</xdr:row>
      <xdr:rowOff>56030</xdr:rowOff>
    </xdr:from>
    <xdr:to>
      <xdr:col>36</xdr:col>
      <xdr:colOff>504262</xdr:colOff>
      <xdr:row>16</xdr:row>
      <xdr:rowOff>235324</xdr:rowOff>
    </xdr:to>
    <xdr:sp macro="" textlink="">
      <xdr:nvSpPr>
        <xdr:cNvPr id="6" name="フレーム 5">
          <a:extLst>
            <a:ext uri="{FF2B5EF4-FFF2-40B4-BE49-F238E27FC236}">
              <a16:creationId xmlns:a16="http://schemas.microsoft.com/office/drawing/2014/main" id="{245673E4-72DD-4EF5-9F06-D3F8F029B112}"/>
            </a:ext>
          </a:extLst>
        </xdr:cNvPr>
        <xdr:cNvSpPr/>
      </xdr:nvSpPr>
      <xdr:spPr>
        <a:xfrm>
          <a:off x="14556439" y="3753971"/>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25</xdr:col>
      <xdr:colOff>171450</xdr:colOff>
      <xdr:row>35</xdr:row>
      <xdr:rowOff>142875</xdr:rowOff>
    </xdr:from>
    <xdr:to>
      <xdr:col>55</xdr:col>
      <xdr:colOff>0</xdr:colOff>
      <xdr:row>41</xdr:row>
      <xdr:rowOff>85725</xdr:rowOff>
    </xdr:to>
    <xdr:sp macro="" textlink="">
      <xdr:nvSpPr>
        <xdr:cNvPr id="2" name="吹き出し: 四角形 1">
          <a:extLst>
            <a:ext uri="{FF2B5EF4-FFF2-40B4-BE49-F238E27FC236}">
              <a16:creationId xmlns:a16="http://schemas.microsoft.com/office/drawing/2014/main" id="{3AB6E48A-FE22-4C14-8B44-B96F0C8AACEE}"/>
            </a:ext>
          </a:extLst>
        </xdr:cNvPr>
        <xdr:cNvSpPr/>
      </xdr:nvSpPr>
      <xdr:spPr>
        <a:xfrm>
          <a:off x="6600825" y="8258175"/>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24</xdr:col>
      <xdr:colOff>114300</xdr:colOff>
      <xdr:row>7</xdr:row>
      <xdr:rowOff>161925</xdr:rowOff>
    </xdr:from>
    <xdr:to>
      <xdr:col>39</xdr:col>
      <xdr:colOff>85725</xdr:colOff>
      <xdr:row>13</xdr:row>
      <xdr:rowOff>114300</xdr:rowOff>
    </xdr:to>
    <xdr:sp macro="" textlink="">
      <xdr:nvSpPr>
        <xdr:cNvPr id="3" name="吹き出し: 四角形 2">
          <a:extLst>
            <a:ext uri="{FF2B5EF4-FFF2-40B4-BE49-F238E27FC236}">
              <a16:creationId xmlns:a16="http://schemas.microsoft.com/office/drawing/2014/main" id="{8A9C08FA-820F-42D6-87D1-961FBE23818D}"/>
            </a:ext>
          </a:extLst>
        </xdr:cNvPr>
        <xdr:cNvSpPr/>
      </xdr:nvSpPr>
      <xdr:spPr>
        <a:xfrm>
          <a:off x="6286500" y="182880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a:t>
          </a:r>
          <a:r>
            <a:rPr kumimoji="1" lang="ja-JP" altLang="en-US" sz="1800" b="1">
              <a:solidFill>
                <a:srgbClr val="FF0000"/>
              </a:solidFill>
              <a:latin typeface="+mn-ea"/>
              <a:ea typeface="+mn-ea"/>
            </a:rPr>
            <a:t>に</a:t>
          </a:r>
          <a:r>
            <a:rPr kumimoji="1" lang="ja-JP" altLang="en-US" sz="1800" b="1" u="sng">
              <a:solidFill>
                <a:srgbClr val="FF0000"/>
              </a:solidFill>
              <a:latin typeface="+mn-ea"/>
              <a:ea typeface="+mn-ea"/>
            </a:rPr>
            <a:t>記載の金額</a:t>
          </a:r>
          <a:r>
            <a:rPr kumimoji="1" lang="ja-JP" altLang="en-US" sz="1800" b="1">
              <a:solidFill>
                <a:srgbClr val="FF0000"/>
              </a:solidFill>
              <a:latin typeface="+mn-ea"/>
              <a:ea typeface="+mn-ea"/>
            </a:rPr>
            <a:t>及び</a:t>
          </a:r>
          <a:r>
            <a:rPr kumimoji="1" lang="ja-JP" altLang="en-US" sz="1800" b="1" u="sng">
              <a:solidFill>
                <a:srgbClr val="FF0000"/>
              </a:solidFill>
              <a:latin typeface="+mn-ea"/>
              <a:ea typeface="+mn-ea"/>
            </a:rPr>
            <a:t>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57150</xdr:colOff>
      <xdr:row>23</xdr:row>
      <xdr:rowOff>171450</xdr:rowOff>
    </xdr:from>
    <xdr:to>
      <xdr:col>37</xdr:col>
      <xdr:colOff>47625</xdr:colOff>
      <xdr:row>31</xdr:row>
      <xdr:rowOff>76200</xdr:rowOff>
    </xdr:to>
    <xdr:sp macro="" textlink="">
      <xdr:nvSpPr>
        <xdr:cNvPr id="4" name="正方形/長方形 3">
          <a:extLst>
            <a:ext uri="{FF2B5EF4-FFF2-40B4-BE49-F238E27FC236}">
              <a16:creationId xmlns:a16="http://schemas.microsoft.com/office/drawing/2014/main" id="{07EFB6F3-F791-47D5-B22D-D29D13331210}"/>
            </a:ext>
          </a:extLst>
        </xdr:cNvPr>
        <xdr:cNvSpPr/>
      </xdr:nvSpPr>
      <xdr:spPr>
        <a:xfrm>
          <a:off x="6229350" y="5400675"/>
          <a:ext cx="3333750" cy="18002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r>
            <a:rPr kumimoji="1" lang="ja-JP" altLang="en-US" sz="1200" b="1">
              <a:solidFill>
                <a:srgbClr val="FF0000"/>
              </a:solidFill>
            </a:rPr>
            <a:t>・補助金交付請求書（第６号様式）</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（上記と別に添付が必要な書類）</a:t>
          </a:r>
          <a:endParaRPr kumimoji="1" lang="en-US" altLang="ja-JP" sz="1200" b="1">
            <a:solidFill>
              <a:srgbClr val="FF0000"/>
            </a:solidFill>
          </a:endParaRPr>
        </a:p>
        <a:p>
          <a:pPr algn="l"/>
          <a:r>
            <a:rPr kumimoji="1" lang="ja-JP" altLang="en-US" sz="1200" b="1">
              <a:solidFill>
                <a:srgbClr val="FF0000"/>
              </a:solidFill>
            </a:rPr>
            <a:t>・金融機関等振込先通帳の写し</a:t>
          </a:r>
          <a:endParaRPr kumimoji="1" lang="en-US" altLang="ja-JP" sz="1200" b="1">
            <a:solidFill>
              <a:srgbClr val="FF0000"/>
            </a:solidFill>
          </a:endParaRPr>
        </a:p>
      </xdr:txBody>
    </xdr:sp>
    <xdr:clientData/>
  </xdr:twoCellAnchor>
  <xdr:twoCellAnchor>
    <xdr:from>
      <xdr:col>23</xdr:col>
      <xdr:colOff>142875</xdr:colOff>
      <xdr:row>0</xdr:row>
      <xdr:rowOff>57150</xdr:rowOff>
    </xdr:from>
    <xdr:to>
      <xdr:col>51</xdr:col>
      <xdr:colOff>0</xdr:colOff>
      <xdr:row>5</xdr:row>
      <xdr:rowOff>219075</xdr:rowOff>
    </xdr:to>
    <xdr:sp macro="" textlink="">
      <xdr:nvSpPr>
        <xdr:cNvPr id="5" name="正方形/長方形 4">
          <a:extLst>
            <a:ext uri="{FF2B5EF4-FFF2-40B4-BE49-F238E27FC236}">
              <a16:creationId xmlns:a16="http://schemas.microsoft.com/office/drawing/2014/main" id="{37DBE57B-B7A9-409A-AE83-D5D59AC00B7A}"/>
            </a:ext>
          </a:extLst>
        </xdr:cNvPr>
        <xdr:cNvSpPr/>
      </xdr:nvSpPr>
      <xdr:spPr>
        <a:xfrm>
          <a:off x="6057900" y="57150"/>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桃色の着色セルのみ入力してください。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24</xdr:col>
      <xdr:colOff>114300</xdr:colOff>
      <xdr:row>1</xdr:row>
      <xdr:rowOff>95250</xdr:rowOff>
    </xdr:from>
    <xdr:to>
      <xdr:col>41</xdr:col>
      <xdr:colOff>228600</xdr:colOff>
      <xdr:row>2</xdr:row>
      <xdr:rowOff>171450</xdr:rowOff>
    </xdr:to>
    <xdr:sp macro="" textlink="">
      <xdr:nvSpPr>
        <xdr:cNvPr id="2" name="吹き出し: 四角形 1">
          <a:extLst>
            <a:ext uri="{FF2B5EF4-FFF2-40B4-BE49-F238E27FC236}">
              <a16:creationId xmlns:a16="http://schemas.microsoft.com/office/drawing/2014/main" id="{BE5C7904-9E3C-49A9-AAB0-D5D417A0086D}"/>
            </a:ext>
          </a:extLst>
        </xdr:cNvPr>
        <xdr:cNvSpPr/>
      </xdr:nvSpPr>
      <xdr:spPr>
        <a:xfrm>
          <a:off x="6286500" y="3429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228600</xdr:colOff>
      <xdr:row>3</xdr:row>
      <xdr:rowOff>238125</xdr:rowOff>
    </xdr:from>
    <xdr:to>
      <xdr:col>33</xdr:col>
      <xdr:colOff>28575</xdr:colOff>
      <xdr:row>5</xdr:row>
      <xdr:rowOff>209550</xdr:rowOff>
    </xdr:to>
    <xdr:sp macro="" textlink="">
      <xdr:nvSpPr>
        <xdr:cNvPr id="3" name="吹き出し: 四角形 2">
          <a:extLst>
            <a:ext uri="{FF2B5EF4-FFF2-40B4-BE49-F238E27FC236}">
              <a16:creationId xmlns:a16="http://schemas.microsoft.com/office/drawing/2014/main" id="{B2EE403F-09C2-4C50-A057-D5AE8C15FD79}"/>
            </a:ext>
          </a:extLst>
        </xdr:cNvPr>
        <xdr:cNvSpPr/>
      </xdr:nvSpPr>
      <xdr:spPr>
        <a:xfrm>
          <a:off x="6143625" y="981075"/>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76200</xdr:colOff>
      <xdr:row>15</xdr:row>
      <xdr:rowOff>76200</xdr:rowOff>
    </xdr:from>
    <xdr:to>
      <xdr:col>39</xdr:col>
      <xdr:colOff>47625</xdr:colOff>
      <xdr:row>20</xdr:row>
      <xdr:rowOff>123825</xdr:rowOff>
    </xdr:to>
    <xdr:sp macro="" textlink="">
      <xdr:nvSpPr>
        <xdr:cNvPr id="4" name="吹き出し: 四角形 3">
          <a:extLst>
            <a:ext uri="{FF2B5EF4-FFF2-40B4-BE49-F238E27FC236}">
              <a16:creationId xmlns:a16="http://schemas.microsoft.com/office/drawing/2014/main" id="{0018AEAD-3892-4BB1-A2AA-164800536372}"/>
            </a:ext>
          </a:extLst>
        </xdr:cNvPr>
        <xdr:cNvSpPr/>
      </xdr:nvSpPr>
      <xdr:spPr>
        <a:xfrm>
          <a:off x="6248400" y="379095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152400</xdr:colOff>
      <xdr:row>24</xdr:row>
      <xdr:rowOff>123825</xdr:rowOff>
    </xdr:from>
    <xdr:to>
      <xdr:col>39</xdr:col>
      <xdr:colOff>123825</xdr:colOff>
      <xdr:row>30</xdr:row>
      <xdr:rowOff>38100</xdr:rowOff>
    </xdr:to>
    <xdr:sp macro="" textlink="">
      <xdr:nvSpPr>
        <xdr:cNvPr id="5" name="吹き出し: 四角形 4">
          <a:extLst>
            <a:ext uri="{FF2B5EF4-FFF2-40B4-BE49-F238E27FC236}">
              <a16:creationId xmlns:a16="http://schemas.microsoft.com/office/drawing/2014/main" id="{CA0F32C1-5D7C-432B-B7DC-5659CFCEA4B2}"/>
            </a:ext>
          </a:extLst>
        </xdr:cNvPr>
        <xdr:cNvSpPr/>
      </xdr:nvSpPr>
      <xdr:spPr>
        <a:xfrm>
          <a:off x="6324600" y="6010275"/>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24</xdr:col>
      <xdr:colOff>152400</xdr:colOff>
      <xdr:row>25</xdr:row>
      <xdr:rowOff>9525</xdr:rowOff>
    </xdr:from>
    <xdr:to>
      <xdr:col>38</xdr:col>
      <xdr:colOff>247650</xdr:colOff>
      <xdr:row>29</xdr:row>
      <xdr:rowOff>95250</xdr:rowOff>
    </xdr:to>
    <xdr:sp macro="" textlink="">
      <xdr:nvSpPr>
        <xdr:cNvPr id="2" name="吹き出し: 四角形 1">
          <a:extLst>
            <a:ext uri="{FF2B5EF4-FFF2-40B4-BE49-F238E27FC236}">
              <a16:creationId xmlns:a16="http://schemas.microsoft.com/office/drawing/2014/main" id="{55B7EC90-F75E-4551-997C-BEDE9876596A}"/>
            </a:ext>
          </a:extLst>
        </xdr:cNvPr>
        <xdr:cNvSpPr/>
      </xdr:nvSpPr>
      <xdr:spPr>
        <a:xfrm>
          <a:off x="6324600" y="5695950"/>
          <a:ext cx="3695700" cy="1009650"/>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24</xdr:col>
      <xdr:colOff>114300</xdr:colOff>
      <xdr:row>30</xdr:row>
      <xdr:rowOff>190500</xdr:rowOff>
    </xdr:from>
    <xdr:to>
      <xdr:col>38</xdr:col>
      <xdr:colOff>209550</xdr:colOff>
      <xdr:row>33</xdr:row>
      <xdr:rowOff>66675</xdr:rowOff>
    </xdr:to>
    <xdr:sp macro="" textlink="">
      <xdr:nvSpPr>
        <xdr:cNvPr id="3" name="吹き出し: 四角形 2">
          <a:extLst>
            <a:ext uri="{FF2B5EF4-FFF2-40B4-BE49-F238E27FC236}">
              <a16:creationId xmlns:a16="http://schemas.microsoft.com/office/drawing/2014/main" id="{6E4E0970-8C38-4041-957D-425A08990E45}"/>
            </a:ext>
          </a:extLst>
        </xdr:cNvPr>
        <xdr:cNvSpPr/>
      </xdr:nvSpPr>
      <xdr:spPr>
        <a:xfrm>
          <a:off x="6286500" y="7010400"/>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161925</xdr:colOff>
      <xdr:row>33</xdr:row>
      <xdr:rowOff>152399</xdr:rowOff>
    </xdr:from>
    <xdr:to>
      <xdr:col>37</xdr:col>
      <xdr:colOff>190500</xdr:colOff>
      <xdr:row>51</xdr:row>
      <xdr:rowOff>142874</xdr:rowOff>
    </xdr:to>
    <xdr:sp macro="" textlink="">
      <xdr:nvSpPr>
        <xdr:cNvPr id="4" name="正方形/長方形 3">
          <a:extLst>
            <a:ext uri="{FF2B5EF4-FFF2-40B4-BE49-F238E27FC236}">
              <a16:creationId xmlns:a16="http://schemas.microsoft.com/office/drawing/2014/main" id="{EFC49A6F-0278-42D5-93E5-767C66EFAB4B}"/>
            </a:ext>
          </a:extLst>
        </xdr:cNvPr>
        <xdr:cNvSpPr/>
      </xdr:nvSpPr>
      <xdr:spPr>
        <a:xfrm>
          <a:off x="6334125" y="7715249"/>
          <a:ext cx="3371850" cy="44481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・交付申請書（様式第２号）</a:t>
          </a:r>
          <a:endParaRPr kumimoji="1" lang="en-US" altLang="ja-JP" sz="1200" b="1">
            <a:solidFill>
              <a:srgbClr val="FF0000"/>
            </a:solidFill>
          </a:endParaRPr>
        </a:p>
        <a:p>
          <a:pPr algn="l"/>
          <a:r>
            <a:rPr kumimoji="1" lang="ja-JP" altLang="en-US" sz="1200" b="1">
              <a:solidFill>
                <a:srgbClr val="FF0000"/>
              </a:solidFill>
            </a:rPr>
            <a:t>・所要額調書（別紙３－１）</a:t>
          </a:r>
          <a:endParaRPr kumimoji="1" lang="en-US" altLang="ja-JP" sz="1200" b="1">
            <a:solidFill>
              <a:srgbClr val="FF0000"/>
            </a:solidFill>
          </a:endParaRPr>
        </a:p>
        <a:p>
          <a:pPr algn="l"/>
          <a:r>
            <a:rPr kumimoji="1" lang="ja-JP" altLang="en-US" sz="1200" b="1">
              <a:solidFill>
                <a:srgbClr val="FF0000"/>
              </a:solidFill>
            </a:rPr>
            <a:t>・事業計画書（別紙３－２）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・購入予定物品一覧（別紙３－２附表）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24</xdr:col>
      <xdr:colOff>85725</xdr:colOff>
      <xdr:row>3</xdr:row>
      <xdr:rowOff>66675</xdr:rowOff>
    </xdr:from>
    <xdr:to>
      <xdr:col>33</xdr:col>
      <xdr:colOff>142875</xdr:colOff>
      <xdr:row>5</xdr:row>
      <xdr:rowOff>38100</xdr:rowOff>
    </xdr:to>
    <xdr:sp macro="" textlink="">
      <xdr:nvSpPr>
        <xdr:cNvPr id="5" name="吹き出し: 四角形 4">
          <a:extLst>
            <a:ext uri="{FF2B5EF4-FFF2-40B4-BE49-F238E27FC236}">
              <a16:creationId xmlns:a16="http://schemas.microsoft.com/office/drawing/2014/main" id="{A57FE9F1-77A1-4045-9E07-D633BA7D11D0}"/>
            </a:ext>
          </a:extLst>
        </xdr:cNvPr>
        <xdr:cNvSpPr/>
      </xdr:nvSpPr>
      <xdr:spPr>
        <a:xfrm>
          <a:off x="6257925" y="809625"/>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152400</xdr:colOff>
      <xdr:row>1</xdr:row>
      <xdr:rowOff>57150</xdr:rowOff>
    </xdr:from>
    <xdr:to>
      <xdr:col>42</xdr:col>
      <xdr:colOff>9525</xdr:colOff>
      <xdr:row>2</xdr:row>
      <xdr:rowOff>133350</xdr:rowOff>
    </xdr:to>
    <xdr:sp macro="" textlink="">
      <xdr:nvSpPr>
        <xdr:cNvPr id="6" name="吹き出し: 四角形 5">
          <a:extLst>
            <a:ext uri="{FF2B5EF4-FFF2-40B4-BE49-F238E27FC236}">
              <a16:creationId xmlns:a16="http://schemas.microsoft.com/office/drawing/2014/main" id="{AD122C08-9EDC-4074-88D5-56A0CEE4E53C}"/>
            </a:ext>
          </a:extLst>
        </xdr:cNvPr>
        <xdr:cNvSpPr/>
      </xdr:nvSpPr>
      <xdr:spPr>
        <a:xfrm>
          <a:off x="6324600" y="3048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123825</xdr:colOff>
      <xdr:row>7</xdr:row>
      <xdr:rowOff>47625</xdr:rowOff>
    </xdr:from>
    <xdr:to>
      <xdr:col>50</xdr:col>
      <xdr:colOff>238125</xdr:colOff>
      <xdr:row>10</xdr:row>
      <xdr:rowOff>209550</xdr:rowOff>
    </xdr:to>
    <xdr:sp macro="" textlink="">
      <xdr:nvSpPr>
        <xdr:cNvPr id="7" name="正方形/長方形 6">
          <a:extLst>
            <a:ext uri="{FF2B5EF4-FFF2-40B4-BE49-F238E27FC236}">
              <a16:creationId xmlns:a16="http://schemas.microsoft.com/office/drawing/2014/main" id="{03B93FA0-C61E-4334-8D6E-7AA8F23DEA37}"/>
            </a:ext>
          </a:extLst>
        </xdr:cNvPr>
        <xdr:cNvSpPr/>
      </xdr:nvSpPr>
      <xdr:spPr>
        <a:xfrm>
          <a:off x="6038850" y="17811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2177143</xdr:colOff>
      <xdr:row>15</xdr:row>
      <xdr:rowOff>149678</xdr:rowOff>
    </xdr:from>
    <xdr:to>
      <xdr:col>8</xdr:col>
      <xdr:colOff>563336</xdr:colOff>
      <xdr:row>18</xdr:row>
      <xdr:rowOff>204108</xdr:rowOff>
    </xdr:to>
    <xdr:sp macro="" textlink="">
      <xdr:nvSpPr>
        <xdr:cNvPr id="2" name="吹き出し: 四角形 1">
          <a:extLst>
            <a:ext uri="{FF2B5EF4-FFF2-40B4-BE49-F238E27FC236}">
              <a16:creationId xmlns:a16="http://schemas.microsoft.com/office/drawing/2014/main" id="{7F6F15AA-283A-4D2D-929D-386035579EBF}"/>
            </a:ext>
          </a:extLst>
        </xdr:cNvPr>
        <xdr:cNvSpPr/>
      </xdr:nvSpPr>
      <xdr:spPr>
        <a:xfrm>
          <a:off x="2354036" y="7919357"/>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2204358</xdr:colOff>
      <xdr:row>19</xdr:row>
      <xdr:rowOff>176893</xdr:rowOff>
    </xdr:from>
    <xdr:to>
      <xdr:col>8</xdr:col>
      <xdr:colOff>557893</xdr:colOff>
      <xdr:row>22</xdr:row>
      <xdr:rowOff>176893</xdr:rowOff>
    </xdr:to>
    <xdr:sp macro="" textlink="">
      <xdr:nvSpPr>
        <xdr:cNvPr id="4" name="吹き出し: 四角形 3">
          <a:extLst>
            <a:ext uri="{FF2B5EF4-FFF2-40B4-BE49-F238E27FC236}">
              <a16:creationId xmlns:a16="http://schemas.microsoft.com/office/drawing/2014/main" id="{BABA913B-5B17-41FA-8264-D7129AFAF831}"/>
            </a:ext>
          </a:extLst>
        </xdr:cNvPr>
        <xdr:cNvSpPr/>
      </xdr:nvSpPr>
      <xdr:spPr>
        <a:xfrm>
          <a:off x="2381251" y="8926286"/>
          <a:ext cx="7511142"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別紙３－２（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および別紙３－２（変更）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xdr:col>
      <xdr:colOff>2735036</xdr:colOff>
      <xdr:row>9</xdr:row>
      <xdr:rowOff>95250</xdr:rowOff>
    </xdr:from>
    <xdr:to>
      <xdr:col>7</xdr:col>
      <xdr:colOff>952502</xdr:colOff>
      <xdr:row>9</xdr:row>
      <xdr:rowOff>462643</xdr:rowOff>
    </xdr:to>
    <xdr:sp macro="" textlink="">
      <xdr:nvSpPr>
        <xdr:cNvPr id="5" name="吹き出し: 四角形 4">
          <a:extLst>
            <a:ext uri="{FF2B5EF4-FFF2-40B4-BE49-F238E27FC236}">
              <a16:creationId xmlns:a16="http://schemas.microsoft.com/office/drawing/2014/main" id="{AF27E7DC-B24F-4AA1-938D-8EADC6D54E74}"/>
            </a:ext>
          </a:extLst>
        </xdr:cNvPr>
        <xdr:cNvSpPr/>
      </xdr:nvSpPr>
      <xdr:spPr>
        <a:xfrm>
          <a:off x="2911929" y="4844143"/>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352425</xdr:colOff>
      <xdr:row>12</xdr:row>
      <xdr:rowOff>485775</xdr:rowOff>
    </xdr:from>
    <xdr:to>
      <xdr:col>13</xdr:col>
      <xdr:colOff>122706</xdr:colOff>
      <xdr:row>14</xdr:row>
      <xdr:rowOff>109257</xdr:rowOff>
    </xdr:to>
    <xdr:sp macro="" textlink="">
      <xdr:nvSpPr>
        <xdr:cNvPr id="2" name="吹き出し: 四角形 1">
          <a:extLst>
            <a:ext uri="{FF2B5EF4-FFF2-40B4-BE49-F238E27FC236}">
              <a16:creationId xmlns:a16="http://schemas.microsoft.com/office/drawing/2014/main" id="{142AD5F4-1C4C-47FB-A604-D7161C16ED87}"/>
            </a:ext>
          </a:extLst>
        </xdr:cNvPr>
        <xdr:cNvSpPr/>
      </xdr:nvSpPr>
      <xdr:spPr>
        <a:xfrm>
          <a:off x="12973050" y="4600575"/>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9</xdr:col>
      <xdr:colOff>110938</xdr:colOff>
      <xdr:row>9</xdr:row>
      <xdr:rowOff>71156</xdr:rowOff>
    </xdr:from>
    <xdr:to>
      <xdr:col>22</xdr:col>
      <xdr:colOff>112059</xdr:colOff>
      <xdr:row>9</xdr:row>
      <xdr:rowOff>528356</xdr:rowOff>
    </xdr:to>
    <xdr:sp macro="" textlink="">
      <xdr:nvSpPr>
        <xdr:cNvPr id="4" name="吹き出し: 四角形 3">
          <a:extLst>
            <a:ext uri="{FF2B5EF4-FFF2-40B4-BE49-F238E27FC236}">
              <a16:creationId xmlns:a16="http://schemas.microsoft.com/office/drawing/2014/main" id="{1249267D-6BBC-4151-8292-CF0ACA7A55BA}"/>
            </a:ext>
          </a:extLst>
        </xdr:cNvPr>
        <xdr:cNvSpPr/>
      </xdr:nvSpPr>
      <xdr:spPr>
        <a:xfrm>
          <a:off x="13398313" y="2528606"/>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84044</xdr:colOff>
      <xdr:row>11</xdr:row>
      <xdr:rowOff>172010</xdr:rowOff>
    </xdr:from>
    <xdr:to>
      <xdr:col>22</xdr:col>
      <xdr:colOff>85165</xdr:colOff>
      <xdr:row>12</xdr:row>
      <xdr:rowOff>70036</xdr:rowOff>
    </xdr:to>
    <xdr:sp macro="" textlink="">
      <xdr:nvSpPr>
        <xdr:cNvPr id="5" name="吹き出し: 四角形 4">
          <a:extLst>
            <a:ext uri="{FF2B5EF4-FFF2-40B4-BE49-F238E27FC236}">
              <a16:creationId xmlns:a16="http://schemas.microsoft.com/office/drawing/2014/main" id="{4DFA27FF-DC5B-4831-BCBC-CFB9640D87D0}"/>
            </a:ext>
          </a:extLst>
        </xdr:cNvPr>
        <xdr:cNvSpPr/>
      </xdr:nvSpPr>
      <xdr:spPr>
        <a:xfrm>
          <a:off x="13371419" y="3734360"/>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93009</xdr:colOff>
      <xdr:row>8</xdr:row>
      <xdr:rowOff>9525</xdr:rowOff>
    </xdr:from>
    <xdr:to>
      <xdr:col>22</xdr:col>
      <xdr:colOff>94130</xdr:colOff>
      <xdr:row>8</xdr:row>
      <xdr:rowOff>468965</xdr:rowOff>
    </xdr:to>
    <xdr:sp macro="" textlink="">
      <xdr:nvSpPr>
        <xdr:cNvPr id="6" name="吹き出し: 四角形 5">
          <a:extLst>
            <a:ext uri="{FF2B5EF4-FFF2-40B4-BE49-F238E27FC236}">
              <a16:creationId xmlns:a16="http://schemas.microsoft.com/office/drawing/2014/main" id="{99804A57-43E6-4E77-A9AA-330A37DAA9CB}"/>
            </a:ext>
          </a:extLst>
        </xdr:cNvPr>
        <xdr:cNvSpPr/>
      </xdr:nvSpPr>
      <xdr:spPr>
        <a:xfrm>
          <a:off x="13380384" y="1914525"/>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3</xdr:col>
      <xdr:colOff>1752600</xdr:colOff>
      <xdr:row>10</xdr:row>
      <xdr:rowOff>95250</xdr:rowOff>
    </xdr:from>
    <xdr:to>
      <xdr:col>7</xdr:col>
      <xdr:colOff>654505</xdr:colOff>
      <xdr:row>10</xdr:row>
      <xdr:rowOff>462643</xdr:rowOff>
    </xdr:to>
    <xdr:sp macro="" textlink="">
      <xdr:nvSpPr>
        <xdr:cNvPr id="7" name="吹き出し: 四角形 6">
          <a:extLst>
            <a:ext uri="{FF2B5EF4-FFF2-40B4-BE49-F238E27FC236}">
              <a16:creationId xmlns:a16="http://schemas.microsoft.com/office/drawing/2014/main" id="{96E1DF15-73A7-43EC-B328-28B1E593128A}"/>
            </a:ext>
          </a:extLst>
        </xdr:cNvPr>
        <xdr:cNvSpPr/>
      </xdr:nvSpPr>
      <xdr:spPr>
        <a:xfrm>
          <a:off x="6153150" y="3105150"/>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57150</xdr:colOff>
      <xdr:row>4</xdr:row>
      <xdr:rowOff>66675</xdr:rowOff>
    </xdr:from>
    <xdr:to>
      <xdr:col>50</xdr:col>
      <xdr:colOff>171450</xdr:colOff>
      <xdr:row>7</xdr:row>
      <xdr:rowOff>228600</xdr:rowOff>
    </xdr:to>
    <xdr:sp macro="" textlink="">
      <xdr:nvSpPr>
        <xdr:cNvPr id="2" name="正方形/長方形 1">
          <a:extLst>
            <a:ext uri="{FF2B5EF4-FFF2-40B4-BE49-F238E27FC236}">
              <a16:creationId xmlns:a16="http://schemas.microsoft.com/office/drawing/2014/main" id="{BA8B7FD5-9F3C-42B7-AC02-5C9DC5C8FB9E}"/>
            </a:ext>
          </a:extLst>
        </xdr:cNvPr>
        <xdr:cNvSpPr/>
      </xdr:nvSpPr>
      <xdr:spPr>
        <a:xfrm>
          <a:off x="5972175" y="10572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85726</xdr:colOff>
      <xdr:row>12</xdr:row>
      <xdr:rowOff>190500</xdr:rowOff>
    </xdr:from>
    <xdr:to>
      <xdr:col>36</xdr:col>
      <xdr:colOff>114301</xdr:colOff>
      <xdr:row>30</xdr:row>
      <xdr:rowOff>161925</xdr:rowOff>
    </xdr:to>
    <xdr:sp macro="" textlink="">
      <xdr:nvSpPr>
        <xdr:cNvPr id="3" name="正方形/長方形 2">
          <a:extLst>
            <a:ext uri="{FF2B5EF4-FFF2-40B4-BE49-F238E27FC236}">
              <a16:creationId xmlns:a16="http://schemas.microsoft.com/office/drawing/2014/main" id="{84235CF5-DF84-4B3D-B4FC-B3EC07BB1170}"/>
            </a:ext>
          </a:extLst>
        </xdr:cNvPr>
        <xdr:cNvSpPr/>
      </xdr:nvSpPr>
      <xdr:spPr>
        <a:xfrm>
          <a:off x="6000751" y="3162300"/>
          <a:ext cx="3371850" cy="44291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・所要額調書（別紙３－１）</a:t>
          </a:r>
          <a:endParaRPr kumimoji="1" lang="en-US" altLang="ja-JP" sz="1200" b="1">
            <a:solidFill>
              <a:srgbClr val="FF0000"/>
            </a:solidFill>
          </a:endParaRPr>
        </a:p>
        <a:p>
          <a:pPr algn="l"/>
          <a:r>
            <a:rPr kumimoji="1" lang="ja-JP" altLang="en-US" sz="1200" b="1">
              <a:solidFill>
                <a:srgbClr val="FF0000"/>
              </a:solidFill>
            </a:rPr>
            <a:t>・事業計画書（別紙３－２）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・購入予定物品一覧（別紙３－２附表）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23</xdr:col>
      <xdr:colOff>57151</xdr:colOff>
      <xdr:row>8</xdr:row>
      <xdr:rowOff>95250</xdr:rowOff>
    </xdr:from>
    <xdr:to>
      <xdr:col>50</xdr:col>
      <xdr:colOff>180976</xdr:colOff>
      <xdr:row>12</xdr:row>
      <xdr:rowOff>72496</xdr:rowOff>
    </xdr:to>
    <xdr:sp macro="" textlink="">
      <xdr:nvSpPr>
        <xdr:cNvPr id="4" name="正方形/長方形 3">
          <a:extLst>
            <a:ext uri="{FF2B5EF4-FFF2-40B4-BE49-F238E27FC236}">
              <a16:creationId xmlns:a16="http://schemas.microsoft.com/office/drawing/2014/main" id="{9A4BBBFA-EF89-4A2F-99F5-8FB95F7C99C8}"/>
            </a:ext>
          </a:extLst>
        </xdr:cNvPr>
        <xdr:cNvSpPr/>
      </xdr:nvSpPr>
      <xdr:spPr>
        <a:xfrm>
          <a:off x="5972176" y="2076450"/>
          <a:ext cx="7067550"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76203</xdr:colOff>
      <xdr:row>30</xdr:row>
      <xdr:rowOff>228599</xdr:rowOff>
    </xdr:from>
    <xdr:to>
      <xdr:col>50</xdr:col>
      <xdr:colOff>152400</xdr:colOff>
      <xdr:row>34</xdr:row>
      <xdr:rowOff>233097</xdr:rowOff>
    </xdr:to>
    <xdr:sp macro="" textlink="">
      <xdr:nvSpPr>
        <xdr:cNvPr id="5" name="正方形/長方形 4">
          <a:extLst>
            <a:ext uri="{FF2B5EF4-FFF2-40B4-BE49-F238E27FC236}">
              <a16:creationId xmlns:a16="http://schemas.microsoft.com/office/drawing/2014/main" id="{3A5550A7-5670-41A5-8583-952FA6A9B917}"/>
            </a:ext>
          </a:extLst>
        </xdr:cNvPr>
        <xdr:cNvSpPr/>
      </xdr:nvSpPr>
      <xdr:spPr>
        <a:xfrm>
          <a:off x="5991228" y="7658099"/>
          <a:ext cx="7019922"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39</xdr:col>
      <xdr:colOff>87310</xdr:colOff>
      <xdr:row>22</xdr:row>
      <xdr:rowOff>145523</xdr:rowOff>
    </xdr:from>
    <xdr:to>
      <xdr:col>53</xdr:col>
      <xdr:colOff>129983</xdr:colOff>
      <xdr:row>26</xdr:row>
      <xdr:rowOff>112713</xdr:rowOff>
    </xdr:to>
    <xdr:sp macro="" textlink="">
      <xdr:nvSpPr>
        <xdr:cNvPr id="6" name="吹き出し: 四角形 5">
          <a:extLst>
            <a:ext uri="{FF2B5EF4-FFF2-40B4-BE49-F238E27FC236}">
              <a16:creationId xmlns:a16="http://schemas.microsoft.com/office/drawing/2014/main" id="{35C7DF6A-3018-4FBE-9967-BF36ACDD5396}"/>
            </a:ext>
          </a:extLst>
        </xdr:cNvPr>
        <xdr:cNvSpPr/>
      </xdr:nvSpPr>
      <xdr:spPr>
        <a:xfrm>
          <a:off x="10117135" y="5593823"/>
          <a:ext cx="3643123" cy="957790"/>
        </a:xfrm>
        <a:prstGeom prst="wedgeRectCallout">
          <a:avLst>
            <a:gd name="adj1" fmla="val -75402"/>
            <a:gd name="adj2" fmla="val 5162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twoCellAnchor>
    <xdr:from>
      <xdr:col>36</xdr:col>
      <xdr:colOff>200025</xdr:colOff>
      <xdr:row>12</xdr:row>
      <xdr:rowOff>190500</xdr:rowOff>
    </xdr:from>
    <xdr:to>
      <xdr:col>50</xdr:col>
      <xdr:colOff>47625</xdr:colOff>
      <xdr:row>15</xdr:row>
      <xdr:rowOff>190500</xdr:rowOff>
    </xdr:to>
    <xdr:sp macro="" textlink="">
      <xdr:nvSpPr>
        <xdr:cNvPr id="7" name="正方形/長方形 6">
          <a:extLst>
            <a:ext uri="{FF2B5EF4-FFF2-40B4-BE49-F238E27FC236}">
              <a16:creationId xmlns:a16="http://schemas.microsoft.com/office/drawing/2014/main" id="{7C77B4E8-25E3-46D1-A5B5-97EAEC5CF007}"/>
            </a:ext>
          </a:extLst>
        </xdr:cNvPr>
        <xdr:cNvSpPr/>
      </xdr:nvSpPr>
      <xdr:spPr>
        <a:xfrm>
          <a:off x="9458325" y="3162300"/>
          <a:ext cx="3448050" cy="7429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個人防護具の申請は令和６年２月１５日から異なる申請様式で別途受付けます。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257175</xdr:colOff>
      <xdr:row>15</xdr:row>
      <xdr:rowOff>38100</xdr:rowOff>
    </xdr:from>
    <xdr:to>
      <xdr:col>24</xdr:col>
      <xdr:colOff>647700</xdr:colOff>
      <xdr:row>18</xdr:row>
      <xdr:rowOff>219075</xdr:rowOff>
    </xdr:to>
    <xdr:sp macro="" textlink="">
      <xdr:nvSpPr>
        <xdr:cNvPr id="3" name="正方形/長方形 2">
          <a:extLst>
            <a:ext uri="{FF2B5EF4-FFF2-40B4-BE49-F238E27FC236}">
              <a16:creationId xmlns:a16="http://schemas.microsoft.com/office/drawing/2014/main" id="{2805776D-E99F-4938-B175-D8E6F25DC03B}"/>
            </a:ext>
          </a:extLst>
        </xdr:cNvPr>
        <xdr:cNvSpPr/>
      </xdr:nvSpPr>
      <xdr:spPr>
        <a:xfrm>
          <a:off x="12011025" y="385762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257176</xdr:colOff>
      <xdr:row>19</xdr:row>
      <xdr:rowOff>161924</xdr:rowOff>
    </xdr:from>
    <xdr:to>
      <xdr:col>24</xdr:col>
      <xdr:colOff>657226</xdr:colOff>
      <xdr:row>23</xdr:row>
      <xdr:rowOff>200024</xdr:rowOff>
    </xdr:to>
    <xdr:sp macro="" textlink="">
      <xdr:nvSpPr>
        <xdr:cNvPr id="4" name="正方形/長方形 3">
          <a:extLst>
            <a:ext uri="{FF2B5EF4-FFF2-40B4-BE49-F238E27FC236}">
              <a16:creationId xmlns:a16="http://schemas.microsoft.com/office/drawing/2014/main" id="{C85037C3-BA4F-44E6-99A5-A84C26F69708}"/>
            </a:ext>
          </a:extLst>
        </xdr:cNvPr>
        <xdr:cNvSpPr/>
      </xdr:nvSpPr>
      <xdr:spPr>
        <a:xfrm>
          <a:off x="12011026" y="495299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257175</xdr:colOff>
      <xdr:row>24</xdr:row>
      <xdr:rowOff>209549</xdr:rowOff>
    </xdr:from>
    <xdr:to>
      <xdr:col>30</xdr:col>
      <xdr:colOff>38100</xdr:colOff>
      <xdr:row>32</xdr:row>
      <xdr:rowOff>133349</xdr:rowOff>
    </xdr:to>
    <xdr:sp macro="" textlink="">
      <xdr:nvSpPr>
        <xdr:cNvPr id="5" name="正方形/長方形 4">
          <a:extLst>
            <a:ext uri="{FF2B5EF4-FFF2-40B4-BE49-F238E27FC236}">
              <a16:creationId xmlns:a16="http://schemas.microsoft.com/office/drawing/2014/main" id="{A871D80D-AAA1-473D-B293-5F03E97DA554}"/>
            </a:ext>
          </a:extLst>
        </xdr:cNvPr>
        <xdr:cNvSpPr/>
      </xdr:nvSpPr>
      <xdr:spPr>
        <a:xfrm>
          <a:off x="12011025" y="619124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oneCellAnchor>
    <xdr:from>
      <xdr:col>7</xdr:col>
      <xdr:colOff>76200</xdr:colOff>
      <xdr:row>3</xdr:row>
      <xdr:rowOff>47625</xdr:rowOff>
    </xdr:from>
    <xdr:ext cx="2375534" cy="992504"/>
    <xdr:sp macro="" textlink="">
      <xdr:nvSpPr>
        <xdr:cNvPr id="10" name="テキスト ボックス 9">
          <a:extLst>
            <a:ext uri="{FF2B5EF4-FFF2-40B4-BE49-F238E27FC236}">
              <a16:creationId xmlns:a16="http://schemas.microsoft.com/office/drawing/2014/main" id="{96D09B8C-980D-4ED1-A16D-FAEDFF5B5F9F}"/>
            </a:ext>
          </a:extLst>
        </xdr:cNvPr>
        <xdr:cNvSpPr txBox="1"/>
      </xdr:nvSpPr>
      <xdr:spPr>
        <a:xfrm>
          <a:off x="9220200" y="781050"/>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（３）個人防護具の申請は、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editAs="oneCell">
    <xdr:from>
      <xdr:col>14</xdr:col>
      <xdr:colOff>266700</xdr:colOff>
      <xdr:row>0</xdr:row>
      <xdr:rowOff>0</xdr:rowOff>
    </xdr:from>
    <xdr:to>
      <xdr:col>25</xdr:col>
      <xdr:colOff>66675</xdr:colOff>
      <xdr:row>14</xdr:row>
      <xdr:rowOff>208476</xdr:rowOff>
    </xdr:to>
    <xdr:pic>
      <xdr:nvPicPr>
        <xdr:cNvPr id="9" name="図 8">
          <a:extLst>
            <a:ext uri="{FF2B5EF4-FFF2-40B4-BE49-F238E27FC236}">
              <a16:creationId xmlns:a16="http://schemas.microsoft.com/office/drawing/2014/main" id="{6D36FF3D-E4F6-46DC-A557-27625EB88A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20550" y="0"/>
          <a:ext cx="7134225" cy="3789876"/>
        </a:xfrm>
        <a:prstGeom prst="rect">
          <a:avLst/>
        </a:prstGeom>
      </xdr:spPr>
    </xdr:pic>
    <xdr:clientData/>
  </xdr:twoCellAnchor>
  <xdr:twoCellAnchor>
    <xdr:from>
      <xdr:col>14</xdr:col>
      <xdr:colOff>359833</xdr:colOff>
      <xdr:row>6</xdr:row>
      <xdr:rowOff>123825</xdr:rowOff>
    </xdr:from>
    <xdr:to>
      <xdr:col>16</xdr:col>
      <xdr:colOff>388408</xdr:colOff>
      <xdr:row>8</xdr:row>
      <xdr:rowOff>85725</xdr:rowOff>
    </xdr:to>
    <xdr:sp macro="" textlink="">
      <xdr:nvSpPr>
        <xdr:cNvPr id="11" name="円: 塗りつぶしなし 10">
          <a:extLst>
            <a:ext uri="{FF2B5EF4-FFF2-40B4-BE49-F238E27FC236}">
              <a16:creationId xmlns:a16="http://schemas.microsoft.com/office/drawing/2014/main" id="{160F66B6-D1F3-4BA9-85AB-858E53E3AFF0}"/>
            </a:ext>
          </a:extLst>
        </xdr:cNvPr>
        <xdr:cNvSpPr/>
      </xdr:nvSpPr>
      <xdr:spPr>
        <a:xfrm>
          <a:off x="12113683" y="14382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238125</xdr:colOff>
      <xdr:row>8</xdr:row>
      <xdr:rowOff>200025</xdr:rowOff>
    </xdr:from>
    <xdr:to>
      <xdr:col>25</xdr:col>
      <xdr:colOff>76200</xdr:colOff>
      <xdr:row>12</xdr:row>
      <xdr:rowOff>123825</xdr:rowOff>
    </xdr:to>
    <xdr:sp macro="" textlink="">
      <xdr:nvSpPr>
        <xdr:cNvPr id="12" name="正方形/長方形 11">
          <a:extLst>
            <a:ext uri="{FF2B5EF4-FFF2-40B4-BE49-F238E27FC236}">
              <a16:creationId xmlns:a16="http://schemas.microsoft.com/office/drawing/2014/main" id="{9BE7810B-9CCC-42FA-8AA7-CFC2C59C9715}"/>
            </a:ext>
          </a:extLst>
        </xdr:cNvPr>
        <xdr:cNvSpPr/>
      </xdr:nvSpPr>
      <xdr:spPr>
        <a:xfrm>
          <a:off x="11991975" y="1990725"/>
          <a:ext cx="7172325"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222250</xdr:colOff>
      <xdr:row>10</xdr:row>
      <xdr:rowOff>63500</xdr:rowOff>
    </xdr:from>
    <xdr:to>
      <xdr:col>23</xdr:col>
      <xdr:colOff>612775</xdr:colOff>
      <xdr:row>12</xdr:row>
      <xdr:rowOff>222250</xdr:rowOff>
    </xdr:to>
    <xdr:sp macro="" textlink="">
      <xdr:nvSpPr>
        <xdr:cNvPr id="2" name="正方形/長方形 1">
          <a:extLst>
            <a:ext uri="{FF2B5EF4-FFF2-40B4-BE49-F238E27FC236}">
              <a16:creationId xmlns:a16="http://schemas.microsoft.com/office/drawing/2014/main" id="{EB5462A8-4BEE-459F-9D66-1EC6C0EBE211}"/>
            </a:ext>
          </a:extLst>
        </xdr:cNvPr>
        <xdr:cNvSpPr/>
      </xdr:nvSpPr>
      <xdr:spPr>
        <a:xfrm>
          <a:off x="7350125" y="27146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21</xdr:col>
      <xdr:colOff>437030</xdr:colOff>
      <xdr:row>13</xdr:row>
      <xdr:rowOff>89647</xdr:rowOff>
    </xdr:from>
    <xdr:to>
      <xdr:col>32</xdr:col>
      <xdr:colOff>461683</xdr:colOff>
      <xdr:row>15</xdr:row>
      <xdr:rowOff>78441</xdr:rowOff>
    </xdr:to>
    <xdr:sp macro="" textlink="">
      <xdr:nvSpPr>
        <xdr:cNvPr id="2" name="吹き出し: 四角形 1">
          <a:extLst>
            <a:ext uri="{FF2B5EF4-FFF2-40B4-BE49-F238E27FC236}">
              <a16:creationId xmlns:a16="http://schemas.microsoft.com/office/drawing/2014/main" id="{5C3A390C-DC4E-4680-955F-E0AB9AF90802}"/>
            </a:ext>
          </a:extLst>
        </xdr:cNvPr>
        <xdr:cNvSpPr/>
      </xdr:nvSpPr>
      <xdr:spPr>
        <a:xfrm>
          <a:off x="7732059" y="3294529"/>
          <a:ext cx="7543800"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xdr:from>
      <xdr:col>21</xdr:col>
      <xdr:colOff>347384</xdr:colOff>
      <xdr:row>18</xdr:row>
      <xdr:rowOff>56029</xdr:rowOff>
    </xdr:from>
    <xdr:to>
      <xdr:col>30</xdr:col>
      <xdr:colOff>89648</xdr:colOff>
      <xdr:row>20</xdr:row>
      <xdr:rowOff>44823</xdr:rowOff>
    </xdr:to>
    <xdr:sp macro="" textlink="">
      <xdr:nvSpPr>
        <xdr:cNvPr id="3" name="吹き出し: 四角形 2">
          <a:extLst>
            <a:ext uri="{FF2B5EF4-FFF2-40B4-BE49-F238E27FC236}">
              <a16:creationId xmlns:a16="http://schemas.microsoft.com/office/drawing/2014/main" id="{61ADF386-D692-4C7A-B4A2-4F84DC8506C4}"/>
            </a:ext>
          </a:extLst>
        </xdr:cNvPr>
        <xdr:cNvSpPr/>
      </xdr:nvSpPr>
      <xdr:spPr>
        <a:xfrm>
          <a:off x="7642413" y="4493558"/>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twoCellAnchor>
    <xdr:from>
      <xdr:col>21</xdr:col>
      <xdr:colOff>224118</xdr:colOff>
      <xdr:row>23</xdr:row>
      <xdr:rowOff>44823</xdr:rowOff>
    </xdr:from>
    <xdr:to>
      <xdr:col>28</xdr:col>
      <xdr:colOff>324971</xdr:colOff>
      <xdr:row>25</xdr:row>
      <xdr:rowOff>67234</xdr:rowOff>
    </xdr:to>
    <xdr:sp macro="" textlink="">
      <xdr:nvSpPr>
        <xdr:cNvPr id="4" name="吹き出し: 四角形 3">
          <a:extLst>
            <a:ext uri="{FF2B5EF4-FFF2-40B4-BE49-F238E27FC236}">
              <a16:creationId xmlns:a16="http://schemas.microsoft.com/office/drawing/2014/main" id="{1EB501A1-E18B-4AD7-8E4F-6EC3557EF7A8}"/>
            </a:ext>
          </a:extLst>
        </xdr:cNvPr>
        <xdr:cNvSpPr/>
      </xdr:nvSpPr>
      <xdr:spPr>
        <a:xfrm>
          <a:off x="7519147" y="5714999"/>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editAs="oneCell">
    <xdr:from>
      <xdr:col>31</xdr:col>
      <xdr:colOff>156881</xdr:colOff>
      <xdr:row>0</xdr:row>
      <xdr:rowOff>44824</xdr:rowOff>
    </xdr:from>
    <xdr:to>
      <xdr:col>40</xdr:col>
      <xdr:colOff>459440</xdr:colOff>
      <xdr:row>22</xdr:row>
      <xdr:rowOff>78443</xdr:rowOff>
    </xdr:to>
    <xdr:pic>
      <xdr:nvPicPr>
        <xdr:cNvPr id="5" name="図 4">
          <a:extLst>
            <a:ext uri="{FF2B5EF4-FFF2-40B4-BE49-F238E27FC236}">
              <a16:creationId xmlns:a16="http://schemas.microsoft.com/office/drawing/2014/main" id="{11A42EAE-91D8-463B-A186-3A7A21C06E78}"/>
            </a:ext>
          </a:extLst>
        </xdr:cNvPr>
        <xdr:cNvPicPr>
          <a:picLocks noChangeAspect="1"/>
        </xdr:cNvPicPr>
      </xdr:nvPicPr>
      <xdr:blipFill rotWithShape="1">
        <a:blip xmlns:r="http://schemas.openxmlformats.org/officeDocument/2006/relationships" r:embed="rId1"/>
        <a:srcRect l="13237" t="9806" r="51465" b="37138"/>
        <a:stretch/>
      </xdr:blipFill>
      <xdr:spPr>
        <a:xfrm>
          <a:off x="14287499" y="44824"/>
          <a:ext cx="6454588" cy="5457266"/>
        </a:xfrm>
        <a:prstGeom prst="rect">
          <a:avLst/>
        </a:prstGeom>
      </xdr:spPr>
    </xdr:pic>
    <xdr:clientData/>
  </xdr:twoCellAnchor>
  <xdr:twoCellAnchor>
    <xdr:from>
      <xdr:col>31</xdr:col>
      <xdr:colOff>324968</xdr:colOff>
      <xdr:row>14</xdr:row>
      <xdr:rowOff>145677</xdr:rowOff>
    </xdr:from>
    <xdr:to>
      <xdr:col>36</xdr:col>
      <xdr:colOff>403409</xdr:colOff>
      <xdr:row>16</xdr:row>
      <xdr:rowOff>78442</xdr:rowOff>
    </xdr:to>
    <xdr:sp macro="" textlink="">
      <xdr:nvSpPr>
        <xdr:cNvPr id="6" name="フレーム 5">
          <a:extLst>
            <a:ext uri="{FF2B5EF4-FFF2-40B4-BE49-F238E27FC236}">
              <a16:creationId xmlns:a16="http://schemas.microsoft.com/office/drawing/2014/main" id="{3BBC34FB-C68B-4D9F-BDE3-408A39FB47B9}"/>
            </a:ext>
          </a:extLst>
        </xdr:cNvPr>
        <xdr:cNvSpPr/>
      </xdr:nvSpPr>
      <xdr:spPr>
        <a:xfrm>
          <a:off x="14455586" y="3597089"/>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22</xdr:col>
      <xdr:colOff>392206</xdr:colOff>
      <xdr:row>10</xdr:row>
      <xdr:rowOff>33617</xdr:rowOff>
    </xdr:from>
    <xdr:to>
      <xdr:col>29</xdr:col>
      <xdr:colOff>448236</xdr:colOff>
      <xdr:row>18</xdr:row>
      <xdr:rowOff>11206</xdr:rowOff>
    </xdr:to>
    <xdr:sp macro="" textlink="">
      <xdr:nvSpPr>
        <xdr:cNvPr id="2" name="吹き出し: 四角形 1">
          <a:extLst>
            <a:ext uri="{FF2B5EF4-FFF2-40B4-BE49-F238E27FC236}">
              <a16:creationId xmlns:a16="http://schemas.microsoft.com/office/drawing/2014/main" id="{7B6BFD72-C402-4E43-AD8A-107F89A62B00}"/>
            </a:ext>
          </a:extLst>
        </xdr:cNvPr>
        <xdr:cNvSpPr/>
      </xdr:nvSpPr>
      <xdr:spPr>
        <a:xfrm>
          <a:off x="8359588" y="2521323"/>
          <a:ext cx="4762501" cy="2028265"/>
        </a:xfrm>
        <a:prstGeom prst="wedgeRectCallout">
          <a:avLst>
            <a:gd name="adj1" fmla="val -70743"/>
            <a:gd name="adj2" fmla="val 419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　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・当クリニックでは、コロナ患者や疑い患者を診察するにあたり、診察室２室、医師２名体制で対応しており、その対応のために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23</xdr:col>
      <xdr:colOff>2</xdr:colOff>
      <xdr:row>19</xdr:row>
      <xdr:rowOff>179294</xdr:rowOff>
    </xdr:from>
    <xdr:to>
      <xdr:col>29</xdr:col>
      <xdr:colOff>385485</xdr:colOff>
      <xdr:row>22</xdr:row>
      <xdr:rowOff>13109</xdr:rowOff>
    </xdr:to>
    <xdr:sp macro="" textlink="">
      <xdr:nvSpPr>
        <xdr:cNvPr id="4" name="吹き出し: 四角形 3">
          <a:extLst>
            <a:ext uri="{FF2B5EF4-FFF2-40B4-BE49-F238E27FC236}">
              <a16:creationId xmlns:a16="http://schemas.microsoft.com/office/drawing/2014/main" id="{9A4CAD44-0A6E-40CE-AFAD-F8A4A75676CD}"/>
            </a:ext>
          </a:extLst>
        </xdr:cNvPr>
        <xdr:cNvSpPr/>
      </xdr:nvSpPr>
      <xdr:spPr>
        <a:xfrm>
          <a:off x="8639737" y="5020235"/>
          <a:ext cx="4419601" cy="741492"/>
        </a:xfrm>
        <a:prstGeom prst="wedgeRectCallout">
          <a:avLst>
            <a:gd name="adj1" fmla="val -77068"/>
            <a:gd name="adj2" fmla="val -3024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r>
            <a:rPr kumimoji="1" lang="ja-JP" altLang="en-US" sz="1100" b="1">
              <a:solidFill>
                <a:srgbClr val="FF0000"/>
              </a:solidFill>
            </a:rPr>
            <a:t>を参考に、過去の整備実績、用途、効果、必要数量の根拠等について、具体的に記載しください。</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24</xdr:col>
      <xdr:colOff>133350</xdr:colOff>
      <xdr:row>20</xdr:row>
      <xdr:rowOff>190500</xdr:rowOff>
    </xdr:from>
    <xdr:to>
      <xdr:col>53</xdr:col>
      <xdr:colOff>40566</xdr:colOff>
      <xdr:row>23</xdr:row>
      <xdr:rowOff>6948</xdr:rowOff>
    </xdr:to>
    <xdr:sp macro="" textlink="">
      <xdr:nvSpPr>
        <xdr:cNvPr id="2" name="吹き出し: 四角形 1">
          <a:extLst>
            <a:ext uri="{FF2B5EF4-FFF2-40B4-BE49-F238E27FC236}">
              <a16:creationId xmlns:a16="http://schemas.microsoft.com/office/drawing/2014/main" id="{DC206E52-9777-42EE-B672-5C9565E8AEFD}"/>
            </a:ext>
          </a:extLst>
        </xdr:cNvPr>
        <xdr:cNvSpPr/>
      </xdr:nvSpPr>
      <xdr:spPr>
        <a:xfrm>
          <a:off x="6305550" y="5000625"/>
          <a:ext cx="7365291" cy="483198"/>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2149928</xdr:colOff>
      <xdr:row>15</xdr:row>
      <xdr:rowOff>108857</xdr:rowOff>
    </xdr:from>
    <xdr:to>
      <xdr:col>8</xdr:col>
      <xdr:colOff>536121</xdr:colOff>
      <xdr:row>18</xdr:row>
      <xdr:rowOff>163287</xdr:rowOff>
    </xdr:to>
    <xdr:sp macro="" textlink="">
      <xdr:nvSpPr>
        <xdr:cNvPr id="2" name="吹き出し: 四角形 1">
          <a:extLst>
            <a:ext uri="{FF2B5EF4-FFF2-40B4-BE49-F238E27FC236}">
              <a16:creationId xmlns:a16="http://schemas.microsoft.com/office/drawing/2014/main" id="{377756D1-9548-4D56-937C-18B3AD61EAF8}"/>
            </a:ext>
          </a:extLst>
        </xdr:cNvPr>
        <xdr:cNvSpPr/>
      </xdr:nvSpPr>
      <xdr:spPr>
        <a:xfrm>
          <a:off x="2326821" y="7878536"/>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2136321</xdr:colOff>
      <xdr:row>19</xdr:row>
      <xdr:rowOff>81643</xdr:rowOff>
    </xdr:from>
    <xdr:to>
      <xdr:col>8</xdr:col>
      <xdr:colOff>217714</xdr:colOff>
      <xdr:row>22</xdr:row>
      <xdr:rowOff>81643</xdr:rowOff>
    </xdr:to>
    <xdr:sp macro="" textlink="">
      <xdr:nvSpPr>
        <xdr:cNvPr id="3" name="吹き出し: 四角形 2">
          <a:extLst>
            <a:ext uri="{FF2B5EF4-FFF2-40B4-BE49-F238E27FC236}">
              <a16:creationId xmlns:a16="http://schemas.microsoft.com/office/drawing/2014/main" id="{8D03CCF1-63D0-4184-B9E2-D906080680FB}"/>
            </a:ext>
          </a:extLst>
        </xdr:cNvPr>
        <xdr:cNvSpPr/>
      </xdr:nvSpPr>
      <xdr:spPr>
        <a:xfrm>
          <a:off x="2313214" y="8831036"/>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別紙３－２（新規）</a:t>
          </a:r>
          <a:r>
            <a:rPr kumimoji="1" lang="ja-JP" altLang="en-US" sz="1400" b="1">
              <a:solidFill>
                <a:srgbClr val="FF0000"/>
              </a:solidFill>
              <a:effectLst/>
              <a:latin typeface="+mn-lt"/>
              <a:ea typeface="+mn-ea"/>
              <a:cs typeface="+mn-cs"/>
            </a:rPr>
            <a:t>および別紙３－２（新規）</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xdr:col>
      <xdr:colOff>2694214</xdr:colOff>
      <xdr:row>9</xdr:row>
      <xdr:rowOff>40821</xdr:rowOff>
    </xdr:from>
    <xdr:to>
      <xdr:col>7</xdr:col>
      <xdr:colOff>911680</xdr:colOff>
      <xdr:row>9</xdr:row>
      <xdr:rowOff>408214</xdr:rowOff>
    </xdr:to>
    <xdr:sp macro="" textlink="">
      <xdr:nvSpPr>
        <xdr:cNvPr id="4" name="吹き出し: 四角形 3">
          <a:extLst>
            <a:ext uri="{FF2B5EF4-FFF2-40B4-BE49-F238E27FC236}">
              <a16:creationId xmlns:a16="http://schemas.microsoft.com/office/drawing/2014/main" id="{8D41A922-E8A8-4203-A6B2-A6F32D54310A}"/>
            </a:ext>
          </a:extLst>
        </xdr:cNvPr>
        <xdr:cNvSpPr/>
      </xdr:nvSpPr>
      <xdr:spPr>
        <a:xfrm>
          <a:off x="2871107" y="4789714"/>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358589</xdr:colOff>
      <xdr:row>13</xdr:row>
      <xdr:rowOff>94129</xdr:rowOff>
    </xdr:from>
    <xdr:to>
      <xdr:col>13</xdr:col>
      <xdr:colOff>100855</xdr:colOff>
      <xdr:row>14</xdr:row>
      <xdr:rowOff>273422</xdr:rowOff>
    </xdr:to>
    <xdr:sp macro="" textlink="">
      <xdr:nvSpPr>
        <xdr:cNvPr id="2" name="吹き出し: 四角形 1">
          <a:extLst>
            <a:ext uri="{FF2B5EF4-FFF2-40B4-BE49-F238E27FC236}">
              <a16:creationId xmlns:a16="http://schemas.microsoft.com/office/drawing/2014/main" id="{578C9912-C403-4D65-A367-7761AAB424C3}"/>
            </a:ext>
          </a:extLst>
        </xdr:cNvPr>
        <xdr:cNvSpPr/>
      </xdr:nvSpPr>
      <xdr:spPr>
        <a:xfrm>
          <a:off x="12998824" y="4722158"/>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9</xdr:col>
      <xdr:colOff>129990</xdr:colOff>
      <xdr:row>9</xdr:row>
      <xdr:rowOff>87405</xdr:rowOff>
    </xdr:from>
    <xdr:to>
      <xdr:col>22</xdr:col>
      <xdr:colOff>58273</xdr:colOff>
      <xdr:row>9</xdr:row>
      <xdr:rowOff>544605</xdr:rowOff>
    </xdr:to>
    <xdr:sp macro="" textlink="">
      <xdr:nvSpPr>
        <xdr:cNvPr id="4" name="吹き出し: 四角形 3">
          <a:extLst>
            <a:ext uri="{FF2B5EF4-FFF2-40B4-BE49-F238E27FC236}">
              <a16:creationId xmlns:a16="http://schemas.microsoft.com/office/drawing/2014/main" id="{E65AA43E-5E07-46BC-B0B5-A5390B322DCE}"/>
            </a:ext>
          </a:extLst>
        </xdr:cNvPr>
        <xdr:cNvSpPr/>
      </xdr:nvSpPr>
      <xdr:spPr>
        <a:xfrm>
          <a:off x="13442578" y="2519081"/>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103096</xdr:colOff>
      <xdr:row>11</xdr:row>
      <xdr:rowOff>194982</xdr:rowOff>
    </xdr:from>
    <xdr:to>
      <xdr:col>22</xdr:col>
      <xdr:colOff>31379</xdr:colOff>
      <xdr:row>12</xdr:row>
      <xdr:rowOff>96370</xdr:rowOff>
    </xdr:to>
    <xdr:sp macro="" textlink="">
      <xdr:nvSpPr>
        <xdr:cNvPr id="5" name="吹き出し: 四角形 4">
          <a:extLst>
            <a:ext uri="{FF2B5EF4-FFF2-40B4-BE49-F238E27FC236}">
              <a16:creationId xmlns:a16="http://schemas.microsoft.com/office/drawing/2014/main" id="{ACDE575E-588F-408D-9605-09FC392EC154}"/>
            </a:ext>
          </a:extLst>
        </xdr:cNvPr>
        <xdr:cNvSpPr/>
      </xdr:nvSpPr>
      <xdr:spPr>
        <a:xfrm>
          <a:off x="13415684" y="3724835"/>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112061</xdr:colOff>
      <xdr:row>8</xdr:row>
      <xdr:rowOff>22412</xdr:rowOff>
    </xdr:from>
    <xdr:to>
      <xdr:col>22</xdr:col>
      <xdr:colOff>40344</xdr:colOff>
      <xdr:row>8</xdr:row>
      <xdr:rowOff>481852</xdr:rowOff>
    </xdr:to>
    <xdr:sp macro="" textlink="">
      <xdr:nvSpPr>
        <xdr:cNvPr id="6" name="吹き出し: 四角形 5">
          <a:extLst>
            <a:ext uri="{FF2B5EF4-FFF2-40B4-BE49-F238E27FC236}">
              <a16:creationId xmlns:a16="http://schemas.microsoft.com/office/drawing/2014/main" id="{689E485A-F9E2-46BE-A3CE-23CA58BE4951}"/>
            </a:ext>
          </a:extLst>
        </xdr:cNvPr>
        <xdr:cNvSpPr/>
      </xdr:nvSpPr>
      <xdr:spPr>
        <a:xfrm>
          <a:off x="13424649" y="1905000"/>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3</xdr:col>
      <xdr:colOff>1748118</xdr:colOff>
      <xdr:row>10</xdr:row>
      <xdr:rowOff>89646</xdr:rowOff>
    </xdr:from>
    <xdr:to>
      <xdr:col>7</xdr:col>
      <xdr:colOff>637136</xdr:colOff>
      <xdr:row>10</xdr:row>
      <xdr:rowOff>457039</xdr:rowOff>
    </xdr:to>
    <xdr:sp macro="" textlink="">
      <xdr:nvSpPr>
        <xdr:cNvPr id="7" name="吹き出し: 四角形 6">
          <a:extLst>
            <a:ext uri="{FF2B5EF4-FFF2-40B4-BE49-F238E27FC236}">
              <a16:creationId xmlns:a16="http://schemas.microsoft.com/office/drawing/2014/main" id="{E7E1F9A1-247B-4757-8863-E305DF9D72C0}"/>
            </a:ext>
          </a:extLst>
        </xdr:cNvPr>
        <xdr:cNvSpPr/>
      </xdr:nvSpPr>
      <xdr:spPr>
        <a:xfrm>
          <a:off x="6152030" y="3070411"/>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178858</xdr:colOff>
      <xdr:row>14</xdr:row>
      <xdr:rowOff>200025</xdr:rowOff>
    </xdr:from>
    <xdr:to>
      <xdr:col>24</xdr:col>
      <xdr:colOff>569383</xdr:colOff>
      <xdr:row>18</xdr:row>
      <xdr:rowOff>142875</xdr:rowOff>
    </xdr:to>
    <xdr:sp macro="" textlink="">
      <xdr:nvSpPr>
        <xdr:cNvPr id="3" name="正方形/長方形 2">
          <a:extLst>
            <a:ext uri="{FF2B5EF4-FFF2-40B4-BE49-F238E27FC236}">
              <a16:creationId xmlns:a16="http://schemas.microsoft.com/office/drawing/2014/main" id="{63ECC3FF-84A1-4269-B72B-DE61E33BCAE1}"/>
            </a:ext>
          </a:extLst>
        </xdr:cNvPr>
        <xdr:cNvSpPr/>
      </xdr:nvSpPr>
      <xdr:spPr>
        <a:xfrm>
          <a:off x="11932708" y="378142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178859</xdr:colOff>
      <xdr:row>19</xdr:row>
      <xdr:rowOff>85724</xdr:rowOff>
    </xdr:from>
    <xdr:to>
      <xdr:col>24</xdr:col>
      <xdr:colOff>578909</xdr:colOff>
      <xdr:row>23</xdr:row>
      <xdr:rowOff>123824</xdr:rowOff>
    </xdr:to>
    <xdr:sp macro="" textlink="">
      <xdr:nvSpPr>
        <xdr:cNvPr id="4" name="正方形/長方形 3">
          <a:extLst>
            <a:ext uri="{FF2B5EF4-FFF2-40B4-BE49-F238E27FC236}">
              <a16:creationId xmlns:a16="http://schemas.microsoft.com/office/drawing/2014/main" id="{BAE9014C-C113-49E5-B9EF-366044D3D441}"/>
            </a:ext>
          </a:extLst>
        </xdr:cNvPr>
        <xdr:cNvSpPr/>
      </xdr:nvSpPr>
      <xdr:spPr>
        <a:xfrm>
          <a:off x="11932709" y="487679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178858</xdr:colOff>
      <xdr:row>24</xdr:row>
      <xdr:rowOff>133349</xdr:rowOff>
    </xdr:from>
    <xdr:to>
      <xdr:col>29</xdr:col>
      <xdr:colOff>626533</xdr:colOff>
      <xdr:row>32</xdr:row>
      <xdr:rowOff>57149</xdr:rowOff>
    </xdr:to>
    <xdr:sp macro="" textlink="">
      <xdr:nvSpPr>
        <xdr:cNvPr id="5" name="正方形/長方形 4">
          <a:extLst>
            <a:ext uri="{FF2B5EF4-FFF2-40B4-BE49-F238E27FC236}">
              <a16:creationId xmlns:a16="http://schemas.microsoft.com/office/drawing/2014/main" id="{557828C9-9AE8-417A-A362-080B010413E6}"/>
            </a:ext>
          </a:extLst>
        </xdr:cNvPr>
        <xdr:cNvSpPr/>
      </xdr:nvSpPr>
      <xdr:spPr>
        <a:xfrm>
          <a:off x="11932708" y="611504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oneCellAnchor>
    <xdr:from>
      <xdr:col>6</xdr:col>
      <xdr:colOff>1104900</xdr:colOff>
      <xdr:row>3</xdr:row>
      <xdr:rowOff>28575</xdr:rowOff>
    </xdr:from>
    <xdr:ext cx="2375534" cy="992504"/>
    <xdr:sp macro="" textlink="">
      <xdr:nvSpPr>
        <xdr:cNvPr id="10" name="テキスト ボックス 9">
          <a:extLst>
            <a:ext uri="{FF2B5EF4-FFF2-40B4-BE49-F238E27FC236}">
              <a16:creationId xmlns:a16="http://schemas.microsoft.com/office/drawing/2014/main" id="{6D5D6DB6-553F-4D66-A3E2-4B9BAA59D35F}"/>
            </a:ext>
          </a:extLst>
        </xdr:cNvPr>
        <xdr:cNvSpPr txBox="1"/>
      </xdr:nvSpPr>
      <xdr:spPr>
        <a:xfrm>
          <a:off x="9039225" y="762000"/>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（３）個人防護具の申請は、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editAs="oneCell">
    <xdr:from>
      <xdr:col>14</xdr:col>
      <xdr:colOff>209550</xdr:colOff>
      <xdr:row>0</xdr:row>
      <xdr:rowOff>0</xdr:rowOff>
    </xdr:from>
    <xdr:to>
      <xdr:col>24</xdr:col>
      <xdr:colOff>523875</xdr:colOff>
      <xdr:row>14</xdr:row>
      <xdr:rowOff>127517</xdr:rowOff>
    </xdr:to>
    <xdr:pic>
      <xdr:nvPicPr>
        <xdr:cNvPr id="9" name="図 8">
          <a:extLst>
            <a:ext uri="{FF2B5EF4-FFF2-40B4-BE49-F238E27FC236}">
              <a16:creationId xmlns:a16="http://schemas.microsoft.com/office/drawing/2014/main" id="{1D715E4B-6337-493D-8624-5CB40D9AAE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63400" y="0"/>
          <a:ext cx="6981825" cy="3708917"/>
        </a:xfrm>
        <a:prstGeom prst="rect">
          <a:avLst/>
        </a:prstGeom>
      </xdr:spPr>
    </xdr:pic>
    <xdr:clientData/>
  </xdr:twoCellAnchor>
  <xdr:twoCellAnchor>
    <xdr:from>
      <xdr:col>14</xdr:col>
      <xdr:colOff>302683</xdr:colOff>
      <xdr:row>6</xdr:row>
      <xdr:rowOff>123825</xdr:rowOff>
    </xdr:from>
    <xdr:to>
      <xdr:col>16</xdr:col>
      <xdr:colOff>302162</xdr:colOff>
      <xdr:row>8</xdr:row>
      <xdr:rowOff>72635</xdr:rowOff>
    </xdr:to>
    <xdr:sp macro="" textlink="">
      <xdr:nvSpPr>
        <xdr:cNvPr id="11" name="円: 塗りつぶしなし 10">
          <a:extLst>
            <a:ext uri="{FF2B5EF4-FFF2-40B4-BE49-F238E27FC236}">
              <a16:creationId xmlns:a16="http://schemas.microsoft.com/office/drawing/2014/main" id="{72635FB0-AE2F-439E-8367-014C453A78C6}"/>
            </a:ext>
          </a:extLst>
        </xdr:cNvPr>
        <xdr:cNvSpPr/>
      </xdr:nvSpPr>
      <xdr:spPr>
        <a:xfrm>
          <a:off x="12056533" y="1438275"/>
          <a:ext cx="1332979" cy="42506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180975</xdr:colOff>
      <xdr:row>8</xdr:row>
      <xdr:rowOff>200025</xdr:rowOff>
    </xdr:from>
    <xdr:to>
      <xdr:col>24</xdr:col>
      <xdr:colOff>532586</xdr:colOff>
      <xdr:row>12</xdr:row>
      <xdr:rowOff>94230</xdr:rowOff>
    </xdr:to>
    <xdr:sp macro="" textlink="">
      <xdr:nvSpPr>
        <xdr:cNvPr id="12" name="正方形/長方形 11">
          <a:extLst>
            <a:ext uri="{FF2B5EF4-FFF2-40B4-BE49-F238E27FC236}">
              <a16:creationId xmlns:a16="http://schemas.microsoft.com/office/drawing/2014/main" id="{803A84E9-24E0-473A-87CA-D2DC968C6180}"/>
            </a:ext>
          </a:extLst>
        </xdr:cNvPr>
        <xdr:cNvSpPr/>
      </xdr:nvSpPr>
      <xdr:spPr>
        <a:xfrm>
          <a:off x="11934825" y="1990725"/>
          <a:ext cx="7019111" cy="96100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206375</xdr:colOff>
      <xdr:row>10</xdr:row>
      <xdr:rowOff>238125</xdr:rowOff>
    </xdr:from>
    <xdr:to>
      <xdr:col>23</xdr:col>
      <xdr:colOff>596900</xdr:colOff>
      <xdr:row>13</xdr:row>
      <xdr:rowOff>31750</xdr:rowOff>
    </xdr:to>
    <xdr:sp macro="" textlink="">
      <xdr:nvSpPr>
        <xdr:cNvPr id="2" name="正方形/長方形 1">
          <a:extLst>
            <a:ext uri="{FF2B5EF4-FFF2-40B4-BE49-F238E27FC236}">
              <a16:creationId xmlns:a16="http://schemas.microsoft.com/office/drawing/2014/main" id="{9DF1FF51-5845-4178-B095-02C2791C8B35}"/>
            </a:ext>
          </a:extLst>
        </xdr:cNvPr>
        <xdr:cNvSpPr/>
      </xdr:nvSpPr>
      <xdr:spPr>
        <a:xfrm>
          <a:off x="7334250" y="288925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336175</xdr:colOff>
      <xdr:row>13</xdr:row>
      <xdr:rowOff>44824</xdr:rowOff>
    </xdr:from>
    <xdr:to>
      <xdr:col>31</xdr:col>
      <xdr:colOff>156881</xdr:colOff>
      <xdr:row>15</xdr:row>
      <xdr:rowOff>33618</xdr:rowOff>
    </xdr:to>
    <xdr:sp macro="" textlink="">
      <xdr:nvSpPr>
        <xdr:cNvPr id="2" name="吹き出し: 四角形 1">
          <a:extLst>
            <a:ext uri="{FF2B5EF4-FFF2-40B4-BE49-F238E27FC236}">
              <a16:creationId xmlns:a16="http://schemas.microsoft.com/office/drawing/2014/main" id="{5F7F900C-DEA6-4455-825B-4E47187556E3}"/>
            </a:ext>
          </a:extLst>
        </xdr:cNvPr>
        <xdr:cNvSpPr/>
      </xdr:nvSpPr>
      <xdr:spPr>
        <a:xfrm>
          <a:off x="7631204" y="3249706"/>
          <a:ext cx="6656295" cy="481853"/>
        </a:xfrm>
        <a:prstGeom prst="wedgeRectCallout">
          <a:avLst>
            <a:gd name="adj1" fmla="val -53915"/>
            <a:gd name="adj2" fmla="val -148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xdr:from>
      <xdr:col>21</xdr:col>
      <xdr:colOff>313766</xdr:colOff>
      <xdr:row>18</xdr:row>
      <xdr:rowOff>89647</xdr:rowOff>
    </xdr:from>
    <xdr:to>
      <xdr:col>30</xdr:col>
      <xdr:colOff>56030</xdr:colOff>
      <xdr:row>20</xdr:row>
      <xdr:rowOff>78441</xdr:rowOff>
    </xdr:to>
    <xdr:sp macro="" textlink="">
      <xdr:nvSpPr>
        <xdr:cNvPr id="3" name="吹き出し: 四角形 2">
          <a:extLst>
            <a:ext uri="{FF2B5EF4-FFF2-40B4-BE49-F238E27FC236}">
              <a16:creationId xmlns:a16="http://schemas.microsoft.com/office/drawing/2014/main" id="{BB94C33F-DB05-4AE5-A70A-2112495C9A0E}"/>
            </a:ext>
          </a:extLst>
        </xdr:cNvPr>
        <xdr:cNvSpPr/>
      </xdr:nvSpPr>
      <xdr:spPr>
        <a:xfrm>
          <a:off x="7608795" y="4527176"/>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twoCellAnchor>
    <xdr:from>
      <xdr:col>21</xdr:col>
      <xdr:colOff>190500</xdr:colOff>
      <xdr:row>23</xdr:row>
      <xdr:rowOff>78441</xdr:rowOff>
    </xdr:from>
    <xdr:to>
      <xdr:col>28</xdr:col>
      <xdr:colOff>291353</xdr:colOff>
      <xdr:row>25</xdr:row>
      <xdr:rowOff>100852</xdr:rowOff>
    </xdr:to>
    <xdr:sp macro="" textlink="">
      <xdr:nvSpPr>
        <xdr:cNvPr id="4" name="吹き出し: 四角形 3">
          <a:extLst>
            <a:ext uri="{FF2B5EF4-FFF2-40B4-BE49-F238E27FC236}">
              <a16:creationId xmlns:a16="http://schemas.microsoft.com/office/drawing/2014/main" id="{D7FE4D64-37DD-4B10-AF89-6E8CBBE4E8D2}"/>
            </a:ext>
          </a:extLst>
        </xdr:cNvPr>
        <xdr:cNvSpPr/>
      </xdr:nvSpPr>
      <xdr:spPr>
        <a:xfrm>
          <a:off x="7485529" y="5748617"/>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editAs="oneCell">
    <xdr:from>
      <xdr:col>31</xdr:col>
      <xdr:colOff>44824</xdr:colOff>
      <xdr:row>0</xdr:row>
      <xdr:rowOff>0</xdr:rowOff>
    </xdr:from>
    <xdr:to>
      <xdr:col>40</xdr:col>
      <xdr:colOff>347383</xdr:colOff>
      <xdr:row>22</xdr:row>
      <xdr:rowOff>33619</xdr:rowOff>
    </xdr:to>
    <xdr:pic>
      <xdr:nvPicPr>
        <xdr:cNvPr id="5" name="図 4">
          <a:extLst>
            <a:ext uri="{FF2B5EF4-FFF2-40B4-BE49-F238E27FC236}">
              <a16:creationId xmlns:a16="http://schemas.microsoft.com/office/drawing/2014/main" id="{6B7F930E-A23C-4199-88B5-41EF46ED23E6}"/>
            </a:ext>
          </a:extLst>
        </xdr:cNvPr>
        <xdr:cNvPicPr>
          <a:picLocks noChangeAspect="1"/>
        </xdr:cNvPicPr>
      </xdr:nvPicPr>
      <xdr:blipFill rotWithShape="1">
        <a:blip xmlns:r="http://schemas.openxmlformats.org/officeDocument/2006/relationships" r:embed="rId1"/>
        <a:srcRect l="13237" t="9806" r="51465" b="37138"/>
        <a:stretch/>
      </xdr:blipFill>
      <xdr:spPr>
        <a:xfrm>
          <a:off x="14175442" y="0"/>
          <a:ext cx="6454588" cy="5457266"/>
        </a:xfrm>
        <a:prstGeom prst="rect">
          <a:avLst/>
        </a:prstGeom>
      </xdr:spPr>
    </xdr:pic>
    <xdr:clientData/>
  </xdr:twoCellAnchor>
  <xdr:twoCellAnchor>
    <xdr:from>
      <xdr:col>31</xdr:col>
      <xdr:colOff>212911</xdr:colOff>
      <xdr:row>14</xdr:row>
      <xdr:rowOff>100853</xdr:rowOff>
    </xdr:from>
    <xdr:to>
      <xdr:col>36</xdr:col>
      <xdr:colOff>291352</xdr:colOff>
      <xdr:row>16</xdr:row>
      <xdr:rowOff>33618</xdr:rowOff>
    </xdr:to>
    <xdr:sp macro="" textlink="">
      <xdr:nvSpPr>
        <xdr:cNvPr id="7" name="フレーム 6">
          <a:extLst>
            <a:ext uri="{FF2B5EF4-FFF2-40B4-BE49-F238E27FC236}">
              <a16:creationId xmlns:a16="http://schemas.microsoft.com/office/drawing/2014/main" id="{77F1E152-3030-4437-BF44-1788EC04EEE4}"/>
            </a:ext>
          </a:extLst>
        </xdr:cNvPr>
        <xdr:cNvSpPr/>
      </xdr:nvSpPr>
      <xdr:spPr>
        <a:xfrm>
          <a:off x="14343529" y="3552265"/>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403409</xdr:colOff>
      <xdr:row>11</xdr:row>
      <xdr:rowOff>0</xdr:rowOff>
    </xdr:from>
    <xdr:to>
      <xdr:col>29</xdr:col>
      <xdr:colOff>459439</xdr:colOff>
      <xdr:row>19</xdr:row>
      <xdr:rowOff>212912</xdr:rowOff>
    </xdr:to>
    <xdr:sp macro="" textlink="">
      <xdr:nvSpPr>
        <xdr:cNvPr id="2" name="吹き出し: 四角形 1">
          <a:extLst>
            <a:ext uri="{FF2B5EF4-FFF2-40B4-BE49-F238E27FC236}">
              <a16:creationId xmlns:a16="http://schemas.microsoft.com/office/drawing/2014/main" id="{089F78E9-7316-4DB8-8F9C-776B7696A4D8}"/>
            </a:ext>
          </a:extLst>
        </xdr:cNvPr>
        <xdr:cNvSpPr/>
      </xdr:nvSpPr>
      <xdr:spPr>
        <a:xfrm>
          <a:off x="8271059" y="2733675"/>
          <a:ext cx="4723280" cy="2289362"/>
        </a:xfrm>
        <a:prstGeom prst="wedgeRectCallout">
          <a:avLst>
            <a:gd name="adj1" fmla="val -70743"/>
            <a:gd name="adj2" fmla="val 419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・当クリニックでは、コロナ患者や疑い患者を診察するにあたり、診察室２室、医師２名体制で対応しており、その対応のために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22</xdr:col>
      <xdr:colOff>179294</xdr:colOff>
      <xdr:row>21</xdr:row>
      <xdr:rowOff>78441</xdr:rowOff>
    </xdr:from>
    <xdr:to>
      <xdr:col>30</xdr:col>
      <xdr:colOff>575982</xdr:colOff>
      <xdr:row>23</xdr:row>
      <xdr:rowOff>214815</xdr:rowOff>
    </xdr:to>
    <xdr:sp macro="" textlink="">
      <xdr:nvSpPr>
        <xdr:cNvPr id="4" name="吹き出し: 四角形 3">
          <a:extLst>
            <a:ext uri="{FF2B5EF4-FFF2-40B4-BE49-F238E27FC236}">
              <a16:creationId xmlns:a16="http://schemas.microsoft.com/office/drawing/2014/main" id="{9111319E-5FE4-43E7-B6EE-1FEAF3B92086}"/>
            </a:ext>
          </a:extLst>
        </xdr:cNvPr>
        <xdr:cNvSpPr/>
      </xdr:nvSpPr>
      <xdr:spPr>
        <a:xfrm>
          <a:off x="8046944" y="5498166"/>
          <a:ext cx="5730688" cy="745974"/>
        </a:xfrm>
        <a:prstGeom prst="wedgeRectCallout">
          <a:avLst>
            <a:gd name="adj1" fmla="val -62322"/>
            <a:gd name="adj2" fmla="val -2570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記載例</a:t>
          </a:r>
          <a:r>
            <a:rPr kumimoji="1" lang="en-US" altLang="ja-JP" sz="1400" b="1">
              <a:solidFill>
                <a:srgbClr val="FF0000"/>
              </a:solidFill>
            </a:rPr>
            <a:t>】</a:t>
          </a:r>
          <a:r>
            <a:rPr kumimoji="1" lang="ja-JP" altLang="en-US" sz="1400" b="1">
              <a:solidFill>
                <a:srgbClr val="FF0000"/>
              </a:solidFill>
            </a:rPr>
            <a:t>を参考に、過去の整備実績、用途、効果、必要数量の根拠等について、具体的に記載しください。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219075</xdr:colOff>
      <xdr:row>5</xdr:row>
      <xdr:rowOff>104775</xdr:rowOff>
    </xdr:from>
    <xdr:to>
      <xdr:col>51</xdr:col>
      <xdr:colOff>76200</xdr:colOff>
      <xdr:row>10</xdr:row>
      <xdr:rowOff>123825</xdr:rowOff>
    </xdr:to>
    <xdr:sp macro="" textlink="">
      <xdr:nvSpPr>
        <xdr:cNvPr id="2" name="正方形/長方形 1">
          <a:extLst>
            <a:ext uri="{FF2B5EF4-FFF2-40B4-BE49-F238E27FC236}">
              <a16:creationId xmlns:a16="http://schemas.microsoft.com/office/drawing/2014/main" id="{51BBF734-A29C-4A8D-98E6-E09320D242E3}"/>
            </a:ext>
          </a:extLst>
        </xdr:cNvPr>
        <xdr:cNvSpPr/>
      </xdr:nvSpPr>
      <xdr:spPr>
        <a:xfrm>
          <a:off x="6134100" y="1343025"/>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桃色の着色セルのみ入力してください。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142875</xdr:colOff>
      <xdr:row>1</xdr:row>
      <xdr:rowOff>19050</xdr:rowOff>
    </xdr:from>
    <xdr:to>
      <xdr:col>42</xdr:col>
      <xdr:colOff>0</xdr:colOff>
      <xdr:row>2</xdr:row>
      <xdr:rowOff>95250</xdr:rowOff>
    </xdr:to>
    <xdr:sp macro="" textlink="">
      <xdr:nvSpPr>
        <xdr:cNvPr id="3" name="吹き出し: 四角形 2">
          <a:extLst>
            <a:ext uri="{FF2B5EF4-FFF2-40B4-BE49-F238E27FC236}">
              <a16:creationId xmlns:a16="http://schemas.microsoft.com/office/drawing/2014/main" id="{74273823-19AE-4974-8A37-1F0A5805E3C1}"/>
            </a:ext>
          </a:extLst>
        </xdr:cNvPr>
        <xdr:cNvSpPr/>
      </xdr:nvSpPr>
      <xdr:spPr>
        <a:xfrm>
          <a:off x="6315075" y="2667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209550</xdr:colOff>
      <xdr:row>3</xdr:row>
      <xdr:rowOff>76200</xdr:rowOff>
    </xdr:from>
    <xdr:to>
      <xdr:col>33</xdr:col>
      <xdr:colOff>9525</xdr:colOff>
      <xdr:row>5</xdr:row>
      <xdr:rowOff>47625</xdr:rowOff>
    </xdr:to>
    <xdr:sp macro="" textlink="">
      <xdr:nvSpPr>
        <xdr:cNvPr id="4" name="吹き出し: 四角形 3">
          <a:extLst>
            <a:ext uri="{FF2B5EF4-FFF2-40B4-BE49-F238E27FC236}">
              <a16:creationId xmlns:a16="http://schemas.microsoft.com/office/drawing/2014/main" id="{03E74583-FBF0-4E7D-AB25-04947B066912}"/>
            </a:ext>
          </a:extLst>
        </xdr:cNvPr>
        <xdr:cNvSpPr/>
      </xdr:nvSpPr>
      <xdr:spPr>
        <a:xfrm>
          <a:off x="6124575" y="81915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23</xdr:col>
      <xdr:colOff>152400</xdr:colOff>
      <xdr:row>15</xdr:row>
      <xdr:rowOff>57150</xdr:rowOff>
    </xdr:from>
    <xdr:to>
      <xdr:col>36</xdr:col>
      <xdr:colOff>142875</xdr:colOff>
      <xdr:row>31</xdr:row>
      <xdr:rowOff>38100</xdr:rowOff>
    </xdr:to>
    <xdr:sp macro="" textlink="">
      <xdr:nvSpPr>
        <xdr:cNvPr id="5" name="正方形/長方形 4">
          <a:extLst>
            <a:ext uri="{FF2B5EF4-FFF2-40B4-BE49-F238E27FC236}">
              <a16:creationId xmlns:a16="http://schemas.microsoft.com/office/drawing/2014/main" id="{13660009-EF22-45C2-8DE5-3942BDE0FF73}"/>
            </a:ext>
          </a:extLst>
        </xdr:cNvPr>
        <xdr:cNvSpPr/>
      </xdr:nvSpPr>
      <xdr:spPr>
        <a:xfrm>
          <a:off x="6067425" y="3771900"/>
          <a:ext cx="3333750" cy="39433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・所要額精算書（別紙３－３）</a:t>
          </a:r>
          <a:endParaRPr kumimoji="1" lang="en-US" altLang="ja-JP" sz="1200" b="1">
            <a:solidFill>
              <a:srgbClr val="FF0000"/>
            </a:solidFill>
          </a:endParaRPr>
        </a:p>
        <a:p>
          <a:pPr algn="l"/>
          <a:r>
            <a:rPr kumimoji="1" lang="ja-JP" altLang="en-US" sz="1200" b="1">
              <a:solidFill>
                <a:srgbClr val="FF0000"/>
              </a:solidFill>
            </a:rPr>
            <a:t>・実績報告書（別紙３－４）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・購入物品一覧（別紙３－４附表）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・納品書等（内訳及び金額がわかるもの）</a:t>
          </a:r>
          <a:endParaRPr kumimoji="1" lang="en-US" altLang="ja-JP" sz="1200" b="1">
            <a:solidFill>
              <a:srgbClr val="FF0000"/>
            </a:solidFill>
          </a:endParaRPr>
        </a:p>
        <a:p>
          <a:pPr algn="l"/>
          <a:r>
            <a:rPr kumimoji="1" lang="ja-JP" altLang="en-US" sz="1200" b="1">
              <a:solidFill>
                <a:srgbClr val="FF0000"/>
              </a:solidFill>
            </a:rPr>
            <a:t>・設備整備後の写真　　　　　　　　　　　　</a:t>
          </a:r>
          <a:endParaRPr kumimoji="1" lang="en-US" altLang="ja-JP" sz="1200" b="1">
            <a:solidFill>
              <a:srgbClr val="FF0000"/>
            </a:solidFill>
          </a:endParaRPr>
        </a:p>
      </xdr:txBody>
    </xdr:sp>
    <xdr:clientData/>
  </xdr:twoCellAnchor>
  <xdr:twoCellAnchor>
    <xdr:from>
      <xdr:col>23</xdr:col>
      <xdr:colOff>161926</xdr:colOff>
      <xdr:row>11</xdr:row>
      <xdr:rowOff>114300</xdr:rowOff>
    </xdr:from>
    <xdr:to>
      <xdr:col>51</xdr:col>
      <xdr:colOff>123826</xdr:colOff>
      <xdr:row>14</xdr:row>
      <xdr:rowOff>228600</xdr:rowOff>
    </xdr:to>
    <xdr:sp macro="" textlink="">
      <xdr:nvSpPr>
        <xdr:cNvPr id="6" name="正方形/長方形 5">
          <a:extLst>
            <a:ext uri="{FF2B5EF4-FFF2-40B4-BE49-F238E27FC236}">
              <a16:creationId xmlns:a16="http://schemas.microsoft.com/office/drawing/2014/main" id="{CE5C0961-E1B2-4AD7-9C6D-26F08AEB79A9}"/>
            </a:ext>
          </a:extLst>
        </xdr:cNvPr>
        <xdr:cNvSpPr/>
      </xdr:nvSpPr>
      <xdr:spPr>
        <a:xfrm>
          <a:off x="6076951" y="2838450"/>
          <a:ext cx="7162800" cy="85725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実績報告時には、</a:t>
          </a:r>
          <a:r>
            <a:rPr kumimoji="1" lang="ja-JP" altLang="en-US" sz="1800" b="1" u="sng">
              <a:solidFill>
                <a:srgbClr val="FF0000"/>
              </a:solidFill>
            </a:rPr>
            <a:t>オレンジ色のシートすべて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152401</xdr:colOff>
      <xdr:row>31</xdr:row>
      <xdr:rowOff>107949</xdr:rowOff>
    </xdr:from>
    <xdr:to>
      <xdr:col>51</xdr:col>
      <xdr:colOff>209550</xdr:colOff>
      <xdr:row>35</xdr:row>
      <xdr:rowOff>112447</xdr:rowOff>
    </xdr:to>
    <xdr:sp macro="" textlink="">
      <xdr:nvSpPr>
        <xdr:cNvPr id="7" name="正方形/長方形 6">
          <a:extLst>
            <a:ext uri="{FF2B5EF4-FFF2-40B4-BE49-F238E27FC236}">
              <a16:creationId xmlns:a16="http://schemas.microsoft.com/office/drawing/2014/main" id="{923A8AC1-CFF5-4844-B47C-A5AB423EA798}"/>
            </a:ext>
          </a:extLst>
        </xdr:cNvPr>
        <xdr:cNvSpPr/>
      </xdr:nvSpPr>
      <xdr:spPr>
        <a:xfrm>
          <a:off x="6067426" y="7785099"/>
          <a:ext cx="7258049" cy="995098"/>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オレンジ色のシートすべて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7213</xdr:colOff>
      <xdr:row>27</xdr:row>
      <xdr:rowOff>128878</xdr:rowOff>
    </xdr:from>
    <xdr:to>
      <xdr:col>49</xdr:col>
      <xdr:colOff>38483</xdr:colOff>
      <xdr:row>29</xdr:row>
      <xdr:rowOff>153217</xdr:rowOff>
    </xdr:to>
    <xdr:grpSp>
      <xdr:nvGrpSpPr>
        <xdr:cNvPr id="8" name="グループ化 7">
          <a:extLst>
            <a:ext uri="{FF2B5EF4-FFF2-40B4-BE49-F238E27FC236}">
              <a16:creationId xmlns:a16="http://schemas.microsoft.com/office/drawing/2014/main" id="{4EF2F62B-B9A2-47F3-BBE4-469FAEB92545}"/>
            </a:ext>
          </a:extLst>
        </xdr:cNvPr>
        <xdr:cNvGrpSpPr/>
      </xdr:nvGrpSpPr>
      <xdr:grpSpPr>
        <a:xfrm>
          <a:off x="9522688" y="6815428"/>
          <a:ext cx="3117370" cy="519639"/>
          <a:chOff x="10687356" y="5728882"/>
          <a:chExt cx="3186432" cy="535032"/>
        </a:xfrm>
      </xdr:grpSpPr>
      <xdr:sp macro="" textlink="">
        <xdr:nvSpPr>
          <xdr:cNvPr id="9" name="吹き出し: 四角形 8">
            <a:extLst>
              <a:ext uri="{FF2B5EF4-FFF2-40B4-BE49-F238E27FC236}">
                <a16:creationId xmlns:a16="http://schemas.microsoft.com/office/drawing/2014/main" id="{D6B90E44-842A-4F4C-9BEB-2906FFBAE316}"/>
              </a:ext>
            </a:extLst>
          </xdr:cNvPr>
          <xdr:cNvSpPr/>
        </xdr:nvSpPr>
        <xdr:spPr>
          <a:xfrm>
            <a:off x="10688250" y="5728882"/>
            <a:ext cx="3185538" cy="534503"/>
          </a:xfrm>
          <a:prstGeom prst="wedgeRectCallout">
            <a:avLst>
              <a:gd name="adj1" fmla="val -66971"/>
              <a:gd name="adj2" fmla="val -4235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sp macro="" textlink="">
        <xdr:nvSpPr>
          <xdr:cNvPr id="10" name="吹き出し: 四角形 9">
            <a:extLst>
              <a:ext uri="{FF2B5EF4-FFF2-40B4-BE49-F238E27FC236}">
                <a16:creationId xmlns:a16="http://schemas.microsoft.com/office/drawing/2014/main" id="{3BDC70FD-4280-4C4D-AC8E-A31D9C1E4424}"/>
              </a:ext>
            </a:extLst>
          </xdr:cNvPr>
          <xdr:cNvSpPr/>
        </xdr:nvSpPr>
        <xdr:spPr>
          <a:xfrm>
            <a:off x="10687356" y="5729411"/>
            <a:ext cx="3185538" cy="534503"/>
          </a:xfrm>
          <a:prstGeom prst="wedgeRectCallout">
            <a:avLst>
              <a:gd name="adj1" fmla="val -108832"/>
              <a:gd name="adj2" fmla="val 4626"/>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K22"/>
  <sheetViews>
    <sheetView showGridLines="0" tabSelected="1" view="pageBreakPreview" zoomScaleNormal="100" zoomScaleSheetLayoutView="100" workbookViewId="0">
      <selection activeCell="E5" sqref="E5:J5"/>
    </sheetView>
  </sheetViews>
  <sheetFormatPr defaultColWidth="8.75" defaultRowHeight="18.75"/>
  <cols>
    <col min="1" max="1" width="1.75" style="6" customWidth="1"/>
    <col min="2" max="2" width="4.25" style="6" customWidth="1"/>
    <col min="3" max="3" width="14.25" style="6" customWidth="1"/>
    <col min="4" max="4" width="12.625" style="6" customWidth="1"/>
    <col min="5" max="5" width="8.75" style="6"/>
    <col min="6" max="6" width="7" style="6" customWidth="1"/>
    <col min="7" max="7" width="7.5" style="6" customWidth="1"/>
    <col min="8" max="8" width="6.375" style="6" customWidth="1"/>
    <col min="9" max="9" width="9.625" style="6" customWidth="1"/>
    <col min="10" max="16384" width="8.75" style="6"/>
  </cols>
  <sheetData>
    <row r="1" spans="2:11" ht="27" customHeight="1">
      <c r="B1" s="221" t="s">
        <v>242</v>
      </c>
      <c r="C1" s="221"/>
      <c r="D1" s="222" t="s">
        <v>309</v>
      </c>
      <c r="E1" s="222"/>
      <c r="F1" s="222"/>
      <c r="G1" s="222"/>
      <c r="H1" s="222"/>
      <c r="I1" s="222"/>
      <c r="J1" s="222"/>
    </row>
    <row r="2" spans="2:11">
      <c r="I2" s="52"/>
      <c r="J2" s="6" t="s">
        <v>301</v>
      </c>
    </row>
    <row r="3" spans="2:11">
      <c r="B3" s="209" t="s">
        <v>104</v>
      </c>
      <c r="C3" s="209"/>
      <c r="D3" s="5"/>
      <c r="E3" s="5"/>
      <c r="F3" s="5"/>
      <c r="G3" s="5"/>
      <c r="H3" s="5"/>
      <c r="I3" s="5"/>
      <c r="J3" s="5"/>
    </row>
    <row r="4" spans="2:11" ht="34.9" customHeight="1">
      <c r="B4" s="7" t="s">
        <v>105</v>
      </c>
      <c r="C4" s="7"/>
      <c r="D4" s="5"/>
      <c r="E4" s="5"/>
      <c r="F4" s="5"/>
      <c r="G4" s="5"/>
      <c r="H4" s="5"/>
      <c r="I4" s="5"/>
      <c r="J4" s="5"/>
    </row>
    <row r="5" spans="2:11" ht="34.9" customHeight="1">
      <c r="B5" s="210" t="s">
        <v>106</v>
      </c>
      <c r="C5" s="211"/>
      <c r="D5" s="212"/>
      <c r="E5" s="213"/>
      <c r="F5" s="213"/>
      <c r="G5" s="213"/>
      <c r="H5" s="213"/>
      <c r="I5" s="213"/>
      <c r="J5" s="213"/>
    </row>
    <row r="6" spans="2:11" ht="34.9" customHeight="1">
      <c r="B6" s="210" t="s">
        <v>107</v>
      </c>
      <c r="C6" s="211"/>
      <c r="D6" s="212"/>
      <c r="E6" s="213"/>
      <c r="F6" s="213"/>
      <c r="G6" s="213"/>
      <c r="H6" s="213"/>
      <c r="I6" s="213"/>
      <c r="J6" s="213"/>
      <c r="K6" s="174" t="s">
        <v>288</v>
      </c>
    </row>
    <row r="7" spans="2:11" ht="34.9" customHeight="1">
      <c r="B7" s="210" t="s">
        <v>108</v>
      </c>
      <c r="C7" s="211"/>
      <c r="D7" s="212"/>
      <c r="E7" s="213"/>
      <c r="F7" s="213"/>
      <c r="G7" s="213"/>
      <c r="H7" s="213"/>
      <c r="I7" s="213"/>
      <c r="J7" s="213"/>
      <c r="K7" s="174" t="s">
        <v>289</v>
      </c>
    </row>
    <row r="8" spans="2:11" ht="34.9" customHeight="1">
      <c r="B8" s="217" t="s">
        <v>80</v>
      </c>
      <c r="C8" s="211"/>
      <c r="D8" s="212"/>
      <c r="E8" s="213"/>
      <c r="F8" s="213"/>
      <c r="G8" s="213"/>
      <c r="H8" s="213"/>
      <c r="I8" s="213"/>
      <c r="J8" s="213"/>
      <c r="K8" s="174" t="s">
        <v>290</v>
      </c>
    </row>
    <row r="9" spans="2:11" ht="34.9" customHeight="1">
      <c r="B9" s="217" t="s">
        <v>117</v>
      </c>
      <c r="C9" s="211"/>
      <c r="D9" s="212"/>
      <c r="E9" s="213"/>
      <c r="F9" s="213"/>
      <c r="G9" s="213"/>
      <c r="H9" s="213"/>
      <c r="I9" s="213"/>
      <c r="J9" s="213"/>
      <c r="K9" s="175"/>
    </row>
    <row r="10" spans="2:11" ht="34.9" customHeight="1">
      <c r="B10" s="218" t="s">
        <v>206</v>
      </c>
      <c r="C10" s="219"/>
      <c r="D10" s="220"/>
      <c r="E10" s="199"/>
      <c r="F10" s="199"/>
      <c r="G10" s="199"/>
      <c r="H10" s="199"/>
      <c r="I10" s="199"/>
      <c r="J10" s="199"/>
      <c r="K10" s="174" t="s">
        <v>291</v>
      </c>
    </row>
    <row r="11" spans="2:11" ht="34.9" customHeight="1">
      <c r="B11" s="216" t="s">
        <v>109</v>
      </c>
      <c r="C11" s="214" t="s">
        <v>110</v>
      </c>
      <c r="D11" s="215"/>
      <c r="E11" s="200"/>
      <c r="F11" s="201"/>
      <c r="G11" s="202"/>
      <c r="H11" s="8" t="s">
        <v>84</v>
      </c>
      <c r="I11" s="201"/>
      <c r="J11" s="202"/>
      <c r="K11" s="175"/>
    </row>
    <row r="12" spans="2:11" ht="34.9" customHeight="1">
      <c r="B12" s="216"/>
      <c r="C12" s="225" t="s">
        <v>111</v>
      </c>
      <c r="D12" s="215"/>
      <c r="E12" s="199"/>
      <c r="F12" s="199"/>
      <c r="G12" s="199"/>
      <c r="H12" s="199"/>
      <c r="I12" s="199"/>
      <c r="J12" s="199"/>
      <c r="K12" s="175"/>
    </row>
    <row r="13" spans="2:11" ht="34.9" customHeight="1">
      <c r="B13" s="216"/>
      <c r="C13" s="225" t="s">
        <v>112</v>
      </c>
      <c r="D13" s="215"/>
      <c r="E13" s="200"/>
      <c r="F13" s="201"/>
      <c r="G13" s="201"/>
      <c r="H13" s="201"/>
      <c r="I13" s="201"/>
      <c r="J13" s="202"/>
      <c r="K13" s="174" t="s">
        <v>292</v>
      </c>
    </row>
    <row r="14" spans="2:11" ht="40.15" customHeight="1">
      <c r="B14" s="216"/>
      <c r="C14" s="210" t="s">
        <v>113</v>
      </c>
      <c r="D14" s="212"/>
      <c r="E14" s="226"/>
      <c r="F14" s="199"/>
      <c r="G14" s="199"/>
      <c r="H14" s="199"/>
      <c r="I14" s="199"/>
      <c r="J14" s="199"/>
      <c r="K14" s="174" t="s">
        <v>293</v>
      </c>
    </row>
    <row r="15" spans="2:11" ht="34.9" customHeight="1">
      <c r="B15" s="223" t="s">
        <v>114</v>
      </c>
      <c r="C15" s="224"/>
      <c r="D15" s="10" t="s">
        <v>115</v>
      </c>
      <c r="E15" s="199"/>
      <c r="F15" s="199"/>
      <c r="G15" s="199"/>
      <c r="H15" s="199"/>
      <c r="I15" s="199"/>
      <c r="J15" s="199"/>
      <c r="K15" s="175"/>
    </row>
    <row r="16" spans="2:11" ht="34.9" customHeight="1">
      <c r="B16" s="224"/>
      <c r="C16" s="224"/>
      <c r="D16" s="10" t="s">
        <v>83</v>
      </c>
      <c r="E16" s="199"/>
      <c r="F16" s="199"/>
      <c r="G16" s="199"/>
      <c r="H16" s="199"/>
      <c r="I16" s="199"/>
      <c r="J16" s="199"/>
      <c r="K16" s="175"/>
    </row>
    <row r="17" spans="2:11" ht="34.9" customHeight="1">
      <c r="B17" s="224"/>
      <c r="C17" s="224"/>
      <c r="D17" s="11" t="s">
        <v>116</v>
      </c>
      <c r="E17" s="200"/>
      <c r="F17" s="201"/>
      <c r="G17" s="201"/>
      <c r="H17" s="201"/>
      <c r="I17" s="201"/>
      <c r="J17" s="202"/>
      <c r="K17" s="175"/>
    </row>
    <row r="18" spans="2:11" ht="34.9" customHeight="1">
      <c r="B18" s="198" t="s">
        <v>244</v>
      </c>
      <c r="C18" s="198"/>
      <c r="D18" s="10" t="s">
        <v>162</v>
      </c>
      <c r="E18" s="199"/>
      <c r="F18" s="199"/>
      <c r="G18" s="199"/>
      <c r="H18" s="199"/>
      <c r="I18" s="199"/>
      <c r="J18" s="199"/>
      <c r="K18" s="175"/>
    </row>
    <row r="19" spans="2:11" ht="34.9" customHeight="1">
      <c r="B19" s="198"/>
      <c r="C19" s="198"/>
      <c r="D19" s="10" t="s">
        <v>163</v>
      </c>
      <c r="E19" s="199"/>
      <c r="F19" s="199"/>
      <c r="G19" s="199"/>
      <c r="H19" s="199"/>
      <c r="I19" s="199"/>
      <c r="J19" s="199"/>
      <c r="K19" s="175"/>
    </row>
    <row r="20" spans="2:11" ht="34.9" customHeight="1">
      <c r="B20" s="198"/>
      <c r="C20" s="198"/>
      <c r="D20" s="10" t="s">
        <v>164</v>
      </c>
      <c r="E20" s="203"/>
      <c r="F20" s="204"/>
      <c r="G20" s="205" t="s">
        <v>253</v>
      </c>
      <c r="H20" s="206"/>
      <c r="I20" s="207"/>
      <c r="J20" s="208"/>
      <c r="K20" s="175"/>
    </row>
    <row r="21" spans="2:11" ht="34.9" customHeight="1">
      <c r="B21" s="198"/>
      <c r="C21" s="198"/>
      <c r="D21" s="9" t="s">
        <v>166</v>
      </c>
      <c r="E21" s="199"/>
      <c r="F21" s="199"/>
      <c r="G21" s="199"/>
      <c r="H21" s="199"/>
      <c r="I21" s="199"/>
      <c r="J21" s="199"/>
      <c r="K21" s="174" t="s">
        <v>294</v>
      </c>
    </row>
    <row r="22" spans="2:11" ht="34.9" customHeight="1">
      <c r="B22" s="198"/>
      <c r="C22" s="198"/>
      <c r="D22" s="11" t="s">
        <v>165</v>
      </c>
      <c r="E22" s="200"/>
      <c r="F22" s="201"/>
      <c r="G22" s="201"/>
      <c r="H22" s="201"/>
      <c r="I22" s="201"/>
      <c r="J22" s="202"/>
      <c r="K22" s="175"/>
    </row>
  </sheetData>
  <sheetProtection algorithmName="SHA-512" hashValue="DB6s+FqWehDtSrqH3y9BxDdQNUEWGMXfIyLRiAZyvgX+HT2BcUXH7+7APhpCyDhcmoiAOOfdwlwVUA01RnyIsg==" saltValue="dZmDyy7FiHiwLU5acJCX2w==" spinCount="100000" sheet="1" selectLockedCells="1"/>
  <mergeCells count="37">
    <mergeCell ref="B1:C1"/>
    <mergeCell ref="D1:J1"/>
    <mergeCell ref="B15:C17"/>
    <mergeCell ref="E15:J15"/>
    <mergeCell ref="E16:J16"/>
    <mergeCell ref="E17:J17"/>
    <mergeCell ref="C12:D12"/>
    <mergeCell ref="E12:J12"/>
    <mergeCell ref="C13:D13"/>
    <mergeCell ref="E13:J13"/>
    <mergeCell ref="C14:D14"/>
    <mergeCell ref="E14:J14"/>
    <mergeCell ref="B6:D6"/>
    <mergeCell ref="E6:J6"/>
    <mergeCell ref="B7:D7"/>
    <mergeCell ref="E7:J7"/>
    <mergeCell ref="B3:C3"/>
    <mergeCell ref="B5:D5"/>
    <mergeCell ref="E5:J5"/>
    <mergeCell ref="C11:D11"/>
    <mergeCell ref="E11:G11"/>
    <mergeCell ref="B11:B14"/>
    <mergeCell ref="I11:J11"/>
    <mergeCell ref="B8:D8"/>
    <mergeCell ref="E8:J8"/>
    <mergeCell ref="B9:D9"/>
    <mergeCell ref="E9:J9"/>
    <mergeCell ref="B10:D10"/>
    <mergeCell ref="E10:J10"/>
    <mergeCell ref="B18:C22"/>
    <mergeCell ref="E18:J18"/>
    <mergeCell ref="E21:J21"/>
    <mergeCell ref="E22:J22"/>
    <mergeCell ref="E19:J19"/>
    <mergeCell ref="E20:F20"/>
    <mergeCell ref="G20:H20"/>
    <mergeCell ref="I20:J20"/>
  </mergeCells>
  <phoneticPr fontId="2"/>
  <dataValidations count="1">
    <dataValidation type="list" allowBlank="1" showInputMessage="1" showErrorMessage="1" sqref="E20" xr:uid="{EDDCCC83-8A17-41B7-93FB-A6FC9BD7A47D}">
      <formula1>"普通,当座"</formula1>
    </dataValidation>
  </dataValidations>
  <pageMargins left="0.7" right="0.43" top="0.56000000000000005" bottom="0.4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0"/>
  <sheetViews>
    <sheetView showGridLines="0" showZeros="0" view="pageBreakPreview" zoomScaleNormal="100" zoomScaleSheetLayoutView="100" workbookViewId="0">
      <selection activeCell="Q2" sqref="Q2:W2"/>
    </sheetView>
  </sheetViews>
  <sheetFormatPr defaultColWidth="3.375" defaultRowHeight="19.5"/>
  <cols>
    <col min="1" max="16384" width="3.375" style="69"/>
  </cols>
  <sheetData>
    <row r="1" spans="1:24">
      <c r="A1" s="68" t="s">
        <v>45</v>
      </c>
    </row>
    <row r="2" spans="1:24" ht="19.899999999999999" customHeight="1">
      <c r="Q2" s="231"/>
      <c r="R2" s="231"/>
      <c r="S2" s="231"/>
      <c r="T2" s="231"/>
      <c r="U2" s="231"/>
      <c r="V2" s="231"/>
      <c r="W2" s="231"/>
      <c r="X2" s="70" t="s">
        <v>69</v>
      </c>
    </row>
    <row r="3" spans="1:24">
      <c r="Q3" s="232" t="s">
        <v>123</v>
      </c>
      <c r="R3" s="231"/>
      <c r="S3" s="231"/>
      <c r="T3" s="231"/>
      <c r="U3" s="231"/>
      <c r="V3" s="231"/>
      <c r="W3" s="231"/>
      <c r="X3" s="70" t="s">
        <v>53</v>
      </c>
    </row>
    <row r="6" spans="1:24">
      <c r="B6" s="69" t="s">
        <v>30</v>
      </c>
    </row>
    <row r="8" spans="1:24">
      <c r="L8" s="69" t="s">
        <v>265</v>
      </c>
      <c r="X8" s="45"/>
    </row>
    <row r="9" spans="1:24">
      <c r="L9" s="69" t="s">
        <v>95</v>
      </c>
      <c r="M9" s="71"/>
      <c r="N9" s="71"/>
      <c r="O9" s="72"/>
      <c r="P9" s="72"/>
      <c r="Q9" s="72"/>
      <c r="R9" s="72"/>
      <c r="S9" s="72"/>
      <c r="T9" s="72"/>
      <c r="U9" s="72"/>
      <c r="V9" s="72"/>
      <c r="W9" s="72"/>
      <c r="X9" s="45"/>
    </row>
    <row r="10" spans="1:24">
      <c r="M10" s="229" t="str">
        <f>IF(基本情報!E5="","",基本情報!E5)</f>
        <v/>
      </c>
      <c r="N10" s="229"/>
      <c r="O10" s="229"/>
      <c r="P10" s="229"/>
      <c r="Q10" s="229"/>
      <c r="R10" s="229"/>
      <c r="S10" s="229"/>
      <c r="T10" s="229"/>
      <c r="U10" s="229"/>
      <c r="V10" s="229"/>
      <c r="W10" s="229"/>
      <c r="X10" s="45"/>
    </row>
    <row r="11" spans="1:24">
      <c r="L11" s="69" t="s">
        <v>96</v>
      </c>
      <c r="M11" s="71"/>
      <c r="N11" s="71"/>
      <c r="O11" s="72"/>
      <c r="P11" s="72"/>
      <c r="Q11" s="72"/>
      <c r="R11" s="72"/>
      <c r="S11" s="72"/>
      <c r="T11" s="72"/>
      <c r="U11" s="72"/>
      <c r="V11" s="72"/>
      <c r="W11" s="72"/>
    </row>
    <row r="12" spans="1:24">
      <c r="M12" s="229" t="str">
        <f>IF(基本情報!E6="","",基本情報!E6)</f>
        <v/>
      </c>
      <c r="N12" s="229"/>
      <c r="O12" s="229"/>
      <c r="P12" s="229"/>
      <c r="Q12" s="229"/>
      <c r="R12" s="229"/>
      <c r="S12" s="229"/>
      <c r="T12" s="229"/>
      <c r="U12" s="229"/>
      <c r="V12" s="229"/>
      <c r="W12" s="229"/>
      <c r="X12" s="70"/>
    </row>
    <row r="13" spans="1:24">
      <c r="M13" s="228">
        <f>基本情報!E7</f>
        <v>0</v>
      </c>
      <c r="N13" s="356"/>
      <c r="O13" s="356"/>
      <c r="P13" s="356"/>
      <c r="Q13" s="356"/>
      <c r="R13" s="356"/>
      <c r="S13" s="356"/>
      <c r="T13" s="356"/>
      <c r="U13" s="356"/>
      <c r="V13" s="356"/>
      <c r="W13" s="356"/>
      <c r="X13" s="70"/>
    </row>
    <row r="16" spans="1:24">
      <c r="A16" s="233" t="s">
        <v>46</v>
      </c>
      <c r="B16" s="233"/>
      <c r="C16" s="233"/>
      <c r="D16" s="233"/>
      <c r="E16" s="233"/>
      <c r="F16" s="233"/>
      <c r="G16" s="233"/>
      <c r="H16" s="233"/>
      <c r="I16" s="233"/>
      <c r="J16" s="233"/>
      <c r="K16" s="233"/>
      <c r="L16" s="233"/>
      <c r="M16" s="233"/>
      <c r="N16" s="233"/>
      <c r="O16" s="233"/>
      <c r="P16" s="233"/>
      <c r="Q16" s="233"/>
      <c r="R16" s="233"/>
      <c r="S16" s="233"/>
      <c r="T16" s="233"/>
      <c r="U16" s="233"/>
      <c r="V16" s="233"/>
      <c r="W16" s="233"/>
    </row>
    <row r="19" spans="1:22">
      <c r="B19" s="69" t="s">
        <v>47</v>
      </c>
    </row>
    <row r="20" spans="1:22">
      <c r="B20" s="69" t="s">
        <v>48</v>
      </c>
    </row>
    <row r="22" spans="1:22">
      <c r="A22" s="69" t="s">
        <v>34</v>
      </c>
      <c r="I22" s="69" t="s">
        <v>269</v>
      </c>
    </row>
    <row r="23" spans="1:22">
      <c r="I23" s="69" t="s">
        <v>303</v>
      </c>
    </row>
    <row r="24" spans="1:22">
      <c r="A24" s="69" t="s">
        <v>97</v>
      </c>
      <c r="I24" s="228">
        <f>基本情報!E8</f>
        <v>0</v>
      </c>
      <c r="J24" s="229"/>
      <c r="K24" s="229"/>
      <c r="L24" s="229"/>
      <c r="M24" s="229"/>
      <c r="N24" s="229"/>
      <c r="O24" s="229"/>
      <c r="P24" s="229"/>
      <c r="Q24" s="229"/>
      <c r="R24" s="229"/>
      <c r="S24" s="229"/>
      <c r="T24" s="229"/>
      <c r="U24" s="229"/>
    </row>
    <row r="25" spans="1:22">
      <c r="H25" s="69" t="s">
        <v>99</v>
      </c>
      <c r="I25" s="228">
        <f>基本情報!E9</f>
        <v>0</v>
      </c>
      <c r="J25" s="230"/>
      <c r="K25" s="230"/>
      <c r="L25" s="230"/>
      <c r="M25" s="230"/>
      <c r="N25" s="230"/>
      <c r="O25" s="230"/>
      <c r="P25" s="230"/>
      <c r="Q25" s="230"/>
      <c r="R25" s="230"/>
      <c r="S25" s="230"/>
      <c r="T25" s="230"/>
      <c r="U25" s="230"/>
      <c r="V25" s="69" t="s">
        <v>100</v>
      </c>
    </row>
    <row r="26" spans="1:22">
      <c r="I26" s="74"/>
      <c r="J26" s="72"/>
      <c r="K26" s="72"/>
      <c r="L26" s="72"/>
      <c r="M26" s="72"/>
      <c r="N26" s="72"/>
      <c r="O26" s="72"/>
      <c r="P26" s="72"/>
      <c r="Q26" s="72"/>
      <c r="R26" s="72"/>
      <c r="S26" s="72"/>
      <c r="T26" s="72"/>
      <c r="U26" s="72"/>
    </row>
    <row r="27" spans="1:22">
      <c r="A27" s="69" t="s">
        <v>37</v>
      </c>
      <c r="I27" s="69" t="s">
        <v>38</v>
      </c>
    </row>
    <row r="30" spans="1:22">
      <c r="A30" s="155" t="s">
        <v>262</v>
      </c>
      <c r="B30" s="155"/>
      <c r="C30" s="155" t="s">
        <v>257</v>
      </c>
      <c r="D30" s="155"/>
    </row>
  </sheetData>
  <sheetProtection algorithmName="SHA-512" hashValue="l7mpoYMqc7ZHUh5m+Majka4sPhSl75a7KBeTH1fksu+7YKoNWVAocb1/8A979n6Dzj0A/vWChKkoi9ugRb9Kew==" saltValue="w0ng4rjUF7r352t7LvU7UQ==" spinCount="100000" sheet="1" selectLockedCells="1"/>
  <mergeCells count="8">
    <mergeCell ref="I24:U24"/>
    <mergeCell ref="I25:U25"/>
    <mergeCell ref="Q2:W2"/>
    <mergeCell ref="Q3:W3"/>
    <mergeCell ref="A16:W16"/>
    <mergeCell ref="M10:W10"/>
    <mergeCell ref="M12:W12"/>
    <mergeCell ref="M13:W13"/>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O15"/>
  <sheetViews>
    <sheetView showGridLines="0" view="pageBreakPreview" zoomScale="70" zoomScaleNormal="100" zoomScaleSheetLayoutView="70" workbookViewId="0">
      <selection activeCell="D8" sqref="D8"/>
    </sheetView>
  </sheetViews>
  <sheetFormatPr defaultColWidth="8.75" defaultRowHeight="18.75"/>
  <cols>
    <col min="1" max="1" width="2.5" style="6" customWidth="1"/>
    <col min="2" max="2" width="39.375" style="6" customWidth="1"/>
    <col min="3" max="12" width="13.625" style="6" customWidth="1"/>
    <col min="13" max="15" width="0" style="6" hidden="1" customWidth="1"/>
    <col min="16" max="16384" width="8.75" style="6"/>
  </cols>
  <sheetData>
    <row r="1" spans="2:15" ht="39.950000000000003" customHeight="1">
      <c r="B1" s="6" t="s">
        <v>139</v>
      </c>
    </row>
    <row r="2" spans="2:15" ht="39.950000000000003" customHeight="1">
      <c r="B2" s="235" t="s">
        <v>275</v>
      </c>
      <c r="C2" s="235"/>
      <c r="D2" s="235"/>
      <c r="E2" s="235"/>
      <c r="F2" s="235"/>
      <c r="G2" s="235"/>
      <c r="H2" s="235"/>
      <c r="I2" s="235"/>
      <c r="J2" s="235"/>
      <c r="K2" s="235"/>
      <c r="L2" s="235"/>
    </row>
    <row r="3" spans="2:15" ht="39.950000000000003" customHeight="1">
      <c r="B3" s="53"/>
    </row>
    <row r="4" spans="2:15" ht="39.950000000000003" customHeight="1">
      <c r="G4" s="54" t="s">
        <v>101</v>
      </c>
      <c r="H4" s="236">
        <f>基本情報!E8</f>
        <v>0</v>
      </c>
      <c r="I4" s="237"/>
      <c r="J4" s="237"/>
      <c r="K4" s="237"/>
    </row>
    <row r="5" spans="2:15" ht="39.950000000000003" customHeight="1" thickBot="1">
      <c r="L5" s="52" t="s">
        <v>18</v>
      </c>
    </row>
    <row r="6" spans="2:15" ht="56.25">
      <c r="B6" s="238" t="s">
        <v>27</v>
      </c>
      <c r="C6" s="55" t="s">
        <v>0</v>
      </c>
      <c r="D6" s="56" t="s">
        <v>1</v>
      </c>
      <c r="E6" s="55" t="s">
        <v>2</v>
      </c>
      <c r="F6" s="56" t="s">
        <v>20</v>
      </c>
      <c r="G6" s="55" t="s">
        <v>4</v>
      </c>
      <c r="H6" s="56" t="s">
        <v>5</v>
      </c>
      <c r="I6" s="55" t="s">
        <v>6</v>
      </c>
      <c r="J6" s="56" t="s">
        <v>7</v>
      </c>
      <c r="K6" s="57" t="s">
        <v>21</v>
      </c>
      <c r="L6" s="58" t="s">
        <v>22</v>
      </c>
    </row>
    <row r="7" spans="2:15" ht="39.950000000000003" customHeight="1" thickBot="1">
      <c r="B7" s="239"/>
      <c r="C7" s="59" t="s">
        <v>9</v>
      </c>
      <c r="D7" s="59" t="s">
        <v>10</v>
      </c>
      <c r="E7" s="59" t="s">
        <v>17</v>
      </c>
      <c r="F7" s="59" t="s">
        <v>11</v>
      </c>
      <c r="G7" s="60" t="s">
        <v>12</v>
      </c>
      <c r="H7" s="60" t="s">
        <v>13</v>
      </c>
      <c r="I7" s="60" t="s">
        <v>14</v>
      </c>
      <c r="J7" s="60" t="s">
        <v>15</v>
      </c>
      <c r="K7" s="60" t="s">
        <v>23</v>
      </c>
      <c r="L7" s="61" t="s">
        <v>24</v>
      </c>
      <c r="M7"/>
      <c r="N7" t="s">
        <v>87</v>
      </c>
      <c r="O7" t="s">
        <v>285</v>
      </c>
    </row>
    <row r="8" spans="2:15" ht="39.950000000000003" customHeight="1">
      <c r="B8" s="166" t="s">
        <v>61</v>
      </c>
      <c r="C8" s="158">
        <f>'別紙3-4'!E9</f>
        <v>0</v>
      </c>
      <c r="D8" s="188">
        <v>0</v>
      </c>
      <c r="E8" s="158">
        <f>C8-D8</f>
        <v>0</v>
      </c>
      <c r="F8" s="158">
        <f>E8</f>
        <v>0</v>
      </c>
      <c r="G8" s="158">
        <f>IF(C8&gt;0,N8,0)</f>
        <v>0</v>
      </c>
      <c r="H8" s="159">
        <f>MIN(E8,F8,G8)</f>
        <v>0</v>
      </c>
      <c r="I8" s="160"/>
      <c r="J8" s="160"/>
      <c r="K8" s="160"/>
      <c r="L8" s="160"/>
      <c r="M8"/>
      <c r="N8" s="63">
        <v>905000</v>
      </c>
      <c r="O8" s="173">
        <f>'別紙3-4附表（購入物品一覧）'!J6</f>
        <v>0</v>
      </c>
    </row>
    <row r="9" spans="2:15" ht="39.950000000000003" customHeight="1">
      <c r="B9" s="167" t="s">
        <v>63</v>
      </c>
      <c r="C9" s="158">
        <f>'別紙3-4'!E10</f>
        <v>0</v>
      </c>
      <c r="D9" s="188">
        <v>0</v>
      </c>
      <c r="E9" s="158">
        <f t="shared" ref="E9:E12" si="0">C9-D9</f>
        <v>0</v>
      </c>
      <c r="F9" s="158">
        <f t="shared" ref="F9:F12" si="1">E9</f>
        <v>0</v>
      </c>
      <c r="G9" s="158">
        <f>N9*'別紙3-4'!G10</f>
        <v>0</v>
      </c>
      <c r="H9" s="159">
        <f>MIN(MIN(E9,F9,O9),G9)</f>
        <v>0</v>
      </c>
      <c r="I9" s="161"/>
      <c r="J9" s="161"/>
      <c r="K9" s="161"/>
      <c r="L9" s="161"/>
      <c r="M9" t="s">
        <v>286</v>
      </c>
      <c r="N9" s="63">
        <v>205000</v>
      </c>
      <c r="O9" s="173">
        <f>'別紙3-4附表（購入物品一覧）'!J7</f>
        <v>0</v>
      </c>
    </row>
    <row r="10" spans="2:15" ht="39.950000000000003" customHeight="1">
      <c r="B10" s="167" t="s">
        <v>64</v>
      </c>
      <c r="C10" s="158"/>
      <c r="D10" s="158"/>
      <c r="E10" s="158"/>
      <c r="F10" s="158"/>
      <c r="G10" s="158"/>
      <c r="H10" s="159"/>
      <c r="I10" s="161"/>
      <c r="J10" s="161"/>
      <c r="K10" s="161"/>
      <c r="L10" s="161"/>
      <c r="M10"/>
      <c r="N10" s="63">
        <v>3600</v>
      </c>
      <c r="O10"/>
    </row>
    <row r="11" spans="2:15" ht="39.950000000000003" customHeight="1">
      <c r="B11" s="168" t="s">
        <v>66</v>
      </c>
      <c r="C11" s="158">
        <f>'別紙3-4'!E12</f>
        <v>0</v>
      </c>
      <c r="D11" s="188">
        <v>0</v>
      </c>
      <c r="E11" s="158">
        <f t="shared" si="0"/>
        <v>0</v>
      </c>
      <c r="F11" s="158">
        <f t="shared" si="1"/>
        <v>0</v>
      </c>
      <c r="G11" s="158">
        <f>N11*'別紙3-4'!G12</f>
        <v>0</v>
      </c>
      <c r="H11" s="159">
        <f>MIN(MIN(E11,F11,O11),G11)</f>
        <v>0</v>
      </c>
      <c r="I11" s="161"/>
      <c r="J11" s="161"/>
      <c r="K11" s="161"/>
      <c r="L11" s="161"/>
      <c r="M11" t="s">
        <v>286</v>
      </c>
      <c r="N11" s="63">
        <v>51400</v>
      </c>
      <c r="O11" s="173">
        <f>'別紙3-4附表（購入物品一覧）'!J8</f>
        <v>0</v>
      </c>
    </row>
    <row r="12" spans="2:15" ht="39.950000000000003" customHeight="1" thickBot="1">
      <c r="B12" s="169" t="s">
        <v>68</v>
      </c>
      <c r="C12" s="158">
        <f>'別紙3-4'!E13+'別紙3-4'!E14</f>
        <v>0</v>
      </c>
      <c r="D12" s="188">
        <v>0</v>
      </c>
      <c r="E12" s="158">
        <f t="shared" si="0"/>
        <v>0</v>
      </c>
      <c r="F12" s="158">
        <f t="shared" si="1"/>
        <v>0</v>
      </c>
      <c r="G12" s="158">
        <f>F12</f>
        <v>0</v>
      </c>
      <c r="H12" s="159">
        <f t="shared" ref="H12" si="2">MIN(E12,F12,G12)</f>
        <v>0</v>
      </c>
      <c r="I12" s="161"/>
      <c r="J12" s="161"/>
      <c r="K12" s="161"/>
      <c r="L12" s="161"/>
      <c r="M12"/>
      <c r="N12" s="63"/>
      <c r="O12" s="173">
        <f>'別紙3-4附表（購入物品一覧）'!J9</f>
        <v>0</v>
      </c>
    </row>
    <row r="13" spans="2:15" ht="39.950000000000003" customHeight="1" thickTop="1" thickBot="1">
      <c r="B13" s="170" t="s">
        <v>28</v>
      </c>
      <c r="C13" s="162">
        <f t="shared" ref="C13:H13" si="3">SUM(C8:C12)</f>
        <v>0</v>
      </c>
      <c r="D13" s="162">
        <f t="shared" si="3"/>
        <v>0</v>
      </c>
      <c r="E13" s="162">
        <f t="shared" si="3"/>
        <v>0</v>
      </c>
      <c r="F13" s="162">
        <f t="shared" si="3"/>
        <v>0</v>
      </c>
      <c r="G13" s="162">
        <f t="shared" si="3"/>
        <v>0</v>
      </c>
      <c r="H13" s="162">
        <f t="shared" si="3"/>
        <v>0</v>
      </c>
      <c r="I13" s="162">
        <f>ROUNDDOWN(H13,-3)</f>
        <v>0</v>
      </c>
      <c r="J13" s="162">
        <f>I13</f>
        <v>0</v>
      </c>
      <c r="K13" s="196"/>
      <c r="L13" s="162">
        <f>J13-K13</f>
        <v>0</v>
      </c>
    </row>
    <row r="14" spans="2:15" ht="39.950000000000003" customHeight="1">
      <c r="B14" s="6" t="s">
        <v>16</v>
      </c>
    </row>
    <row r="15" spans="2:15" ht="39.950000000000003" customHeight="1">
      <c r="B15" s="6" t="s">
        <v>19</v>
      </c>
    </row>
  </sheetData>
  <sheetProtection algorithmName="SHA-512" hashValue="U9KtGU65meFBiWsBD9pF9vLgK4+lxdPf9I+ARlcBsEsk4VW+1A3IN8tL630n3MMkOQrQyZgIIXF1+1bq62ClIA==" saltValue="XnnfBig/tDOTKnrVedhqnw==" spinCount="100000" sheet="1" selectLockedCells="1"/>
  <mergeCells count="3">
    <mergeCell ref="B6:B7"/>
    <mergeCell ref="B2:L2"/>
    <mergeCell ref="H4:K4"/>
  </mergeCells>
  <phoneticPr fontId="2"/>
  <pageMargins left="0.7" right="0.46" top="0.75" bottom="0.75" header="0.3" footer="0.3"/>
  <pageSetup paperSize="9" scale="6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EAA3F-5F74-4930-B7E6-BE2D0501E3BD}">
  <sheetPr>
    <tabColor rgb="FFFFC000"/>
    <pageSetUpPr fitToPage="1"/>
  </sheetPr>
  <dimension ref="A1:J18"/>
  <sheetViews>
    <sheetView showGridLines="0" view="pageBreakPreview" zoomScaleNormal="85" zoomScaleSheetLayoutView="100" workbookViewId="0">
      <selection activeCell="E14" sqref="E14"/>
    </sheetView>
  </sheetViews>
  <sheetFormatPr defaultColWidth="8.75" defaultRowHeight="18.75"/>
  <cols>
    <col min="1" max="1" width="2.25" style="6" customWidth="1"/>
    <col min="2" max="3" width="27.87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140</v>
      </c>
      <c r="D1" s="42"/>
      <c r="E1" s="42"/>
      <c r="F1" s="42"/>
      <c r="G1" s="41"/>
      <c r="H1" s="41"/>
    </row>
    <row r="2" spans="1:8">
      <c r="A2" s="41"/>
      <c r="B2" s="43" t="s">
        <v>276</v>
      </c>
      <c r="C2" s="43"/>
      <c r="D2" s="44"/>
      <c r="E2" s="45"/>
      <c r="F2" s="45"/>
      <c r="G2" s="45"/>
      <c r="H2" s="45"/>
    </row>
    <row r="3" spans="1:8">
      <c r="A3" s="41"/>
      <c r="B3" s="44"/>
      <c r="C3" s="44"/>
      <c r="D3" s="44"/>
      <c r="E3" s="45"/>
      <c r="F3" s="45"/>
      <c r="G3" s="45"/>
      <c r="H3" s="45"/>
    </row>
    <row r="4" spans="1:8">
      <c r="A4" s="41"/>
      <c r="B4" s="44"/>
      <c r="C4" s="44"/>
      <c r="E4" s="17" t="s">
        <v>101</v>
      </c>
      <c r="F4" s="257">
        <f>基本情報!E8</f>
        <v>0</v>
      </c>
      <c r="G4" s="258"/>
    </row>
    <row r="5" spans="1:8">
      <c r="A5" s="41"/>
      <c r="B5" s="42"/>
      <c r="C5" s="42"/>
      <c r="D5" s="42"/>
      <c r="E5" s="42"/>
      <c r="F5" s="42"/>
      <c r="G5" s="41"/>
      <c r="H5" s="41"/>
    </row>
    <row r="6" spans="1:8">
      <c r="A6" s="41"/>
      <c r="B6" s="262" t="s">
        <v>54</v>
      </c>
      <c r="C6" s="264"/>
      <c r="D6" s="259" t="s">
        <v>55</v>
      </c>
      <c r="E6" s="259" t="s">
        <v>236</v>
      </c>
      <c r="F6" s="262" t="s">
        <v>237</v>
      </c>
      <c r="G6" s="263"/>
      <c r="H6" s="264"/>
    </row>
    <row r="7" spans="1:8">
      <c r="A7" s="41"/>
      <c r="B7" s="265"/>
      <c r="C7" s="267"/>
      <c r="D7" s="260"/>
      <c r="E7" s="261"/>
      <c r="F7" s="265"/>
      <c r="G7" s="266"/>
      <c r="H7" s="267"/>
    </row>
    <row r="8" spans="1:8">
      <c r="A8" s="41"/>
      <c r="B8" s="268"/>
      <c r="C8" s="270"/>
      <c r="D8" s="46"/>
      <c r="E8" s="47" t="s">
        <v>58</v>
      </c>
      <c r="F8" s="268"/>
      <c r="G8" s="269"/>
      <c r="H8" s="270"/>
    </row>
    <row r="9" spans="1:8" ht="43.9" customHeight="1">
      <c r="A9" s="41"/>
      <c r="B9" s="251" t="s">
        <v>59</v>
      </c>
      <c r="C9" s="252"/>
      <c r="D9" s="48" t="s">
        <v>234</v>
      </c>
      <c r="E9" s="105">
        <f>'別紙3-4附表（購入物品一覧）'!E6</f>
        <v>0</v>
      </c>
      <c r="F9" s="248"/>
      <c r="G9" s="249"/>
      <c r="H9" s="250"/>
    </row>
    <row r="10" spans="1:8" ht="43.9" customHeight="1">
      <c r="A10" s="41"/>
      <c r="B10" s="251" t="s">
        <v>62</v>
      </c>
      <c r="C10" s="253"/>
      <c r="D10" s="48" t="s">
        <v>92</v>
      </c>
      <c r="E10" s="105">
        <f>'別紙3-4附表（購入物品一覧）'!E7</f>
        <v>0</v>
      </c>
      <c r="F10" s="128" t="s">
        <v>238</v>
      </c>
      <c r="G10" s="163">
        <f>SUMIF('別紙3-4附表（購入物品一覧）'!A:A,"（２）",'別紙3-4附表（購入物品一覧）'!F:F)</f>
        <v>0</v>
      </c>
      <c r="H10" s="129" t="s">
        <v>239</v>
      </c>
    </row>
    <row r="11" spans="1:8" ht="43.9" customHeight="1">
      <c r="A11" s="41"/>
      <c r="B11" s="251" t="s">
        <v>86</v>
      </c>
      <c r="C11" s="253"/>
      <c r="D11" s="106" t="s">
        <v>235</v>
      </c>
      <c r="E11" s="49"/>
      <c r="F11" s="128" t="s">
        <v>240</v>
      </c>
      <c r="G11" s="163"/>
      <c r="H11" s="129" t="s">
        <v>85</v>
      </c>
    </row>
    <row r="12" spans="1:8" ht="43.9" customHeight="1">
      <c r="A12" s="41"/>
      <c r="B12" s="251" t="s">
        <v>65</v>
      </c>
      <c r="C12" s="253"/>
      <c r="D12" s="48" t="s">
        <v>93</v>
      </c>
      <c r="E12" s="105">
        <f>'別紙3-4附表（購入物品一覧）'!E8</f>
        <v>0</v>
      </c>
      <c r="F12" s="128" t="s">
        <v>238</v>
      </c>
      <c r="G12" s="163">
        <f>SUMIF('別紙3-4附表（購入物品一覧）'!A:A,"（４）",'別紙3-4附表（購入物品一覧）'!F:F)</f>
        <v>0</v>
      </c>
      <c r="H12" s="129" t="s">
        <v>239</v>
      </c>
    </row>
    <row r="13" spans="1:8" ht="43.9" customHeight="1">
      <c r="A13" s="41"/>
      <c r="B13" s="254" t="s">
        <v>67</v>
      </c>
      <c r="C13" s="157" t="s">
        <v>267</v>
      </c>
      <c r="D13" s="255" t="s">
        <v>287</v>
      </c>
      <c r="E13" s="105">
        <f>'別紙3-4附表（購入物品一覧）'!E9</f>
        <v>0</v>
      </c>
      <c r="F13" s="248"/>
      <c r="G13" s="249"/>
      <c r="H13" s="250"/>
    </row>
    <row r="14" spans="1:8" ht="43.9" customHeight="1">
      <c r="A14" s="41"/>
      <c r="B14" s="254"/>
      <c r="C14" s="157" t="s">
        <v>268</v>
      </c>
      <c r="D14" s="256"/>
      <c r="E14" s="189"/>
      <c r="F14" s="245"/>
      <c r="G14" s="246"/>
      <c r="H14" s="247"/>
    </row>
    <row r="15" spans="1:8" ht="43.9" customHeight="1">
      <c r="A15" s="41"/>
      <c r="B15" s="240" t="s">
        <v>60</v>
      </c>
      <c r="C15" s="241"/>
      <c r="D15" s="50"/>
      <c r="E15" s="49">
        <f>SUM(E9:E14)</f>
        <v>0</v>
      </c>
      <c r="F15" s="242"/>
      <c r="G15" s="243"/>
      <c r="H15" s="244"/>
    </row>
    <row r="16" spans="1:8">
      <c r="A16" s="45"/>
      <c r="B16" s="130" t="s">
        <v>307</v>
      </c>
      <c r="C16" s="130"/>
      <c r="D16" s="131"/>
      <c r="E16" s="131"/>
    </row>
    <row r="17" spans="1:10">
      <c r="A17" s="45"/>
      <c r="B17" s="130" t="s">
        <v>308</v>
      </c>
      <c r="C17" s="130"/>
      <c r="D17" s="132"/>
    </row>
    <row r="18" spans="1:10">
      <c r="A18" s="45"/>
      <c r="B18" s="357" t="s">
        <v>278</v>
      </c>
      <c r="C18" s="357"/>
      <c r="D18" s="357"/>
      <c r="E18" s="357"/>
      <c r="F18" s="357"/>
      <c r="G18" s="357"/>
      <c r="H18" s="357"/>
      <c r="I18" s="357"/>
      <c r="J18" s="357"/>
    </row>
  </sheetData>
  <sheetProtection algorithmName="SHA-512" hashValue="PKWn0bWB7TJLRgeGVlXDxPSYTiGiNzsgeaVdDmMwcmfE468fMO1n3nWrA+vGcnnoirx7rxeBnkWwPDV0+eqG1Q==" saltValue="R9BJDZb+ZSY/G5yZukRIBw==" spinCount="100000" sheet="1" formatRows="0" selectLockedCells="1"/>
  <mergeCells count="18">
    <mergeCell ref="B6:C7"/>
    <mergeCell ref="B8:C8"/>
    <mergeCell ref="B15:C15"/>
    <mergeCell ref="B9:C9"/>
    <mergeCell ref="B10:C10"/>
    <mergeCell ref="B11:C11"/>
    <mergeCell ref="B12:C12"/>
    <mergeCell ref="B13:B14"/>
    <mergeCell ref="F4:G4"/>
    <mergeCell ref="D6:D7"/>
    <mergeCell ref="E6:E7"/>
    <mergeCell ref="F6:H8"/>
    <mergeCell ref="F9:H9"/>
    <mergeCell ref="D13:D14"/>
    <mergeCell ref="F15:H15"/>
    <mergeCell ref="F14:H14"/>
    <mergeCell ref="F13:H13"/>
    <mergeCell ref="B18:J18"/>
  </mergeCells>
  <phoneticPr fontId="2"/>
  <pageMargins left="0.70866141732283472" right="0.35" top="0.46" bottom="0.46" header="0.31496062992125984" footer="0.31496062992125984"/>
  <pageSetup paperSize="9" scale="7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7CD28-3EB4-414C-8F97-D8364ECC540C}">
  <sheetPr>
    <tabColor rgb="FFFFC000"/>
    <pageSetUpPr fitToPage="1"/>
  </sheetPr>
  <dimension ref="A1:N133"/>
  <sheetViews>
    <sheetView showGridLines="0" view="pageBreakPreview" zoomScaleNormal="100" zoomScaleSheetLayoutView="100" workbookViewId="0">
      <selection activeCell="A19" sqref="A19"/>
    </sheetView>
  </sheetViews>
  <sheetFormatPr defaultColWidth="8.75" defaultRowHeight="18.75"/>
  <cols>
    <col min="1" max="1" width="8.75" style="107"/>
    <col min="2" max="2" width="23.5" style="107" customWidth="1"/>
    <col min="3" max="3" width="26.25" style="107" customWidth="1"/>
    <col min="4" max="4" width="23.75" style="107" customWidth="1"/>
    <col min="5" max="5" width="14.875" style="107" customWidth="1"/>
    <col min="6" max="6" width="7" style="107" customWidth="1"/>
    <col min="7" max="7" width="15.875" style="107" bestFit="1" customWidth="1"/>
    <col min="8" max="8" width="19" style="107" customWidth="1"/>
    <col min="9" max="9" width="15.25" style="107" customWidth="1"/>
    <col min="10" max="14" width="0" style="107" hidden="1" customWidth="1"/>
    <col min="15" max="16384" width="8.75" style="107"/>
  </cols>
  <sheetData>
    <row r="1" spans="1:14">
      <c r="A1" s="107" t="s">
        <v>229</v>
      </c>
    </row>
    <row r="2" spans="1:14" ht="19.5">
      <c r="A2" s="108" t="s">
        <v>241</v>
      </c>
    </row>
    <row r="3" spans="1:14" ht="19.5">
      <c r="D3" s="109"/>
      <c r="E3" s="110" t="s">
        <v>101</v>
      </c>
      <c r="F3" s="274">
        <f>基本情報!E8</f>
        <v>0</v>
      </c>
      <c r="G3" s="275"/>
      <c r="H3" s="275"/>
      <c r="I3" s="109"/>
    </row>
    <row r="4" spans="1:14" ht="8.4499999999999993" customHeight="1"/>
    <row r="5" spans="1:14">
      <c r="A5" s="276" t="s">
        <v>210</v>
      </c>
      <c r="B5" s="277"/>
      <c r="C5" s="277"/>
      <c r="D5" s="278"/>
      <c r="E5" s="279" t="s">
        <v>211</v>
      </c>
      <c r="F5" s="279"/>
    </row>
    <row r="6" spans="1:14">
      <c r="A6" s="112" t="s">
        <v>212</v>
      </c>
      <c r="B6" s="271" t="s">
        <v>61</v>
      </c>
      <c r="C6" s="272"/>
      <c r="D6" s="272"/>
      <c r="E6" s="273">
        <f>SUMIF(A:A,A6,G:G)</f>
        <v>0</v>
      </c>
      <c r="F6" s="273"/>
      <c r="J6" s="171">
        <f t="shared" ref="J6:J9" si="0">SUMIF(A:A,A6,N:N)</f>
        <v>0</v>
      </c>
      <c r="L6" s="107" t="s">
        <v>279</v>
      </c>
      <c r="M6" s="171">
        <v>905000</v>
      </c>
      <c r="N6" s="107" t="s">
        <v>280</v>
      </c>
    </row>
    <row r="7" spans="1:14">
      <c r="A7" s="112" t="s">
        <v>230</v>
      </c>
      <c r="B7" s="271" t="s">
        <v>63</v>
      </c>
      <c r="C7" s="272"/>
      <c r="D7" s="272"/>
      <c r="E7" s="273">
        <f>SUMIF(A:A,A7,G:G)</f>
        <v>0</v>
      </c>
      <c r="F7" s="273"/>
      <c r="J7" s="171">
        <f t="shared" si="0"/>
        <v>0</v>
      </c>
      <c r="L7" s="107" t="s">
        <v>281</v>
      </c>
      <c r="M7" s="171">
        <v>205000</v>
      </c>
      <c r="N7" s="126" t="s">
        <v>282</v>
      </c>
    </row>
    <row r="8" spans="1:14">
      <c r="A8" s="112" t="s">
        <v>213</v>
      </c>
      <c r="B8" s="271" t="s">
        <v>214</v>
      </c>
      <c r="C8" s="272"/>
      <c r="D8" s="272"/>
      <c r="E8" s="273">
        <f>SUMIF(A:A,A8,G:G)</f>
        <v>0</v>
      </c>
      <c r="F8" s="273"/>
      <c r="J8" s="171">
        <f t="shared" si="0"/>
        <v>0</v>
      </c>
      <c r="L8" s="107" t="s">
        <v>213</v>
      </c>
      <c r="M8" s="171">
        <v>51400</v>
      </c>
      <c r="N8" s="126" t="s">
        <v>282</v>
      </c>
    </row>
    <row r="9" spans="1:14" ht="19.5">
      <c r="A9" s="112" t="s">
        <v>215</v>
      </c>
      <c r="B9" s="271" t="s">
        <v>266</v>
      </c>
      <c r="C9" s="272"/>
      <c r="D9" s="272"/>
      <c r="E9" s="273">
        <f>SUMIF(A:A,A9,G:G)</f>
        <v>0</v>
      </c>
      <c r="F9" s="273"/>
      <c r="G9" s="113" t="s">
        <v>216</v>
      </c>
      <c r="H9" s="165">
        <f>SUM(G:G)-G14</f>
        <v>0</v>
      </c>
      <c r="I9" s="114" t="s">
        <v>18</v>
      </c>
      <c r="J9" s="171">
        <f t="shared" si="0"/>
        <v>0</v>
      </c>
      <c r="L9" s="107" t="s">
        <v>215</v>
      </c>
      <c r="M9" s="107" t="s">
        <v>283</v>
      </c>
    </row>
    <row r="10" spans="1:14" ht="26.45" customHeight="1"/>
    <row r="11" spans="1:14">
      <c r="A11" s="115" t="s">
        <v>217</v>
      </c>
    </row>
    <row r="12" spans="1:14" ht="19.5">
      <c r="A12" s="116" t="s">
        <v>218</v>
      </c>
      <c r="B12" s="116" t="s">
        <v>249</v>
      </c>
      <c r="C12" s="117" t="s">
        <v>219</v>
      </c>
      <c r="D12" s="117" t="s">
        <v>220</v>
      </c>
      <c r="E12" s="116" t="s">
        <v>221</v>
      </c>
      <c r="F12" s="116" t="s">
        <v>222</v>
      </c>
      <c r="G12" s="116" t="s">
        <v>223</v>
      </c>
      <c r="H12" s="117" t="s">
        <v>56</v>
      </c>
      <c r="I12" s="117" t="s">
        <v>128</v>
      </c>
    </row>
    <row r="13" spans="1:14" ht="19.5">
      <c r="A13" s="118"/>
      <c r="B13" s="118"/>
      <c r="C13" s="119"/>
      <c r="D13" s="119"/>
      <c r="E13" s="120" t="s">
        <v>58</v>
      </c>
      <c r="F13" s="121" t="s">
        <v>224</v>
      </c>
      <c r="G13" s="120" t="s">
        <v>58</v>
      </c>
      <c r="H13" s="119"/>
      <c r="I13" s="138" t="s">
        <v>248</v>
      </c>
    </row>
    <row r="14" spans="1:14" ht="37.5">
      <c r="A14" s="122" t="s">
        <v>225</v>
      </c>
      <c r="B14" s="123" t="s">
        <v>231</v>
      </c>
      <c r="C14" s="123" t="s">
        <v>226</v>
      </c>
      <c r="D14" s="123" t="s">
        <v>232</v>
      </c>
      <c r="E14" s="124">
        <v>64800</v>
      </c>
      <c r="F14" s="124">
        <v>1</v>
      </c>
      <c r="G14" s="124">
        <f>E14*F14</f>
        <v>64800</v>
      </c>
      <c r="H14" s="125" t="s">
        <v>233</v>
      </c>
      <c r="I14" s="133">
        <v>45310</v>
      </c>
    </row>
    <row r="16" spans="1:14">
      <c r="A16" s="126" t="s">
        <v>227</v>
      </c>
    </row>
    <row r="17" spans="1:14" ht="19.5">
      <c r="A17" s="116" t="s">
        <v>218</v>
      </c>
      <c r="B17" s="116" t="s">
        <v>249</v>
      </c>
      <c r="C17" s="117" t="s">
        <v>219</v>
      </c>
      <c r="D17" s="117" t="s">
        <v>220</v>
      </c>
      <c r="E17" s="116" t="s">
        <v>221</v>
      </c>
      <c r="F17" s="116" t="s">
        <v>222</v>
      </c>
      <c r="G17" s="116" t="s">
        <v>223</v>
      </c>
      <c r="H17" s="117" t="s">
        <v>56</v>
      </c>
      <c r="I17" s="117" t="s">
        <v>128</v>
      </c>
    </row>
    <row r="18" spans="1:14" ht="19.5">
      <c r="A18" s="118"/>
      <c r="B18" s="118"/>
      <c r="C18" s="119"/>
      <c r="D18" s="119"/>
      <c r="E18" s="120" t="s">
        <v>58</v>
      </c>
      <c r="F18" s="121" t="s">
        <v>224</v>
      </c>
      <c r="G18" s="120" t="s">
        <v>58</v>
      </c>
      <c r="H18" s="119"/>
      <c r="I18" s="138" t="s">
        <v>248</v>
      </c>
      <c r="M18" s="107" t="s">
        <v>284</v>
      </c>
      <c r="N18" s="107" t="s">
        <v>285</v>
      </c>
    </row>
    <row r="19" spans="1:14" s="127" customFormat="1">
      <c r="A19" s="190"/>
      <c r="B19" s="191"/>
      <c r="C19" s="191"/>
      <c r="D19" s="191"/>
      <c r="E19" s="192"/>
      <c r="F19" s="192"/>
      <c r="G19" s="164">
        <f>E19*F19</f>
        <v>0</v>
      </c>
      <c r="H19" s="193"/>
      <c r="I19" s="197"/>
      <c r="M19" s="172" t="e">
        <f>IF(OR(E19&lt;=VLOOKUP(A19,$L$6:$N$9,2,FALSE),VLOOKUP(A19,$L$6:$N$9,3,FALSE)&lt;&gt;"／台"),E19,VLOOKUP(A19,$L$6:$N$9,2,FALSE))</f>
        <v>#N/A</v>
      </c>
      <c r="N19" s="172" t="e">
        <f t="shared" ref="N19:N82" si="1">M19*F19</f>
        <v>#N/A</v>
      </c>
    </row>
    <row r="20" spans="1:14" s="127" customFormat="1">
      <c r="A20" s="190"/>
      <c r="B20" s="191"/>
      <c r="C20" s="191"/>
      <c r="D20" s="191"/>
      <c r="E20" s="192"/>
      <c r="F20" s="192"/>
      <c r="G20" s="164">
        <f t="shared" ref="G20:G133" si="2">E20*F20</f>
        <v>0</v>
      </c>
      <c r="H20" s="193"/>
      <c r="I20" s="197"/>
      <c r="M20" s="172" t="e">
        <f t="shared" ref="M20:M83" si="3">IF(OR(E20&lt;=VLOOKUP(A20,$L$6:$N$9,2,FALSE),VLOOKUP(A20,$L$6:$N$9,3,FALSE)&lt;&gt;"／台"),E20,VLOOKUP(A20,$L$6:$N$9,2,FALSE))</f>
        <v>#N/A</v>
      </c>
      <c r="N20" s="172" t="e">
        <f t="shared" si="1"/>
        <v>#N/A</v>
      </c>
    </row>
    <row r="21" spans="1:14" s="127" customFormat="1">
      <c r="A21" s="190"/>
      <c r="B21" s="191"/>
      <c r="C21" s="191"/>
      <c r="D21" s="191"/>
      <c r="E21" s="192"/>
      <c r="F21" s="192"/>
      <c r="G21" s="164">
        <f t="shared" si="2"/>
        <v>0</v>
      </c>
      <c r="H21" s="193"/>
      <c r="I21" s="197"/>
      <c r="M21" s="172" t="e">
        <f t="shared" si="3"/>
        <v>#N/A</v>
      </c>
      <c r="N21" s="172" t="e">
        <f t="shared" si="1"/>
        <v>#N/A</v>
      </c>
    </row>
    <row r="22" spans="1:14" s="127" customFormat="1">
      <c r="A22" s="190"/>
      <c r="B22" s="191"/>
      <c r="C22" s="191"/>
      <c r="D22" s="191"/>
      <c r="E22" s="192"/>
      <c r="F22" s="192"/>
      <c r="G22" s="164">
        <f t="shared" si="2"/>
        <v>0</v>
      </c>
      <c r="H22" s="193"/>
      <c r="I22" s="197"/>
      <c r="M22" s="172" t="e">
        <f t="shared" si="3"/>
        <v>#N/A</v>
      </c>
      <c r="N22" s="172" t="e">
        <f t="shared" si="1"/>
        <v>#N/A</v>
      </c>
    </row>
    <row r="23" spans="1:14" s="127" customFormat="1">
      <c r="A23" s="190"/>
      <c r="B23" s="191"/>
      <c r="C23" s="191"/>
      <c r="D23" s="191"/>
      <c r="E23" s="192"/>
      <c r="F23" s="192"/>
      <c r="G23" s="164">
        <f t="shared" si="2"/>
        <v>0</v>
      </c>
      <c r="H23" s="193"/>
      <c r="I23" s="197"/>
      <c r="M23" s="172" t="e">
        <f t="shared" si="3"/>
        <v>#N/A</v>
      </c>
      <c r="N23" s="172" t="e">
        <f t="shared" si="1"/>
        <v>#N/A</v>
      </c>
    </row>
    <row r="24" spans="1:14" s="127" customFormat="1">
      <c r="A24" s="190"/>
      <c r="B24" s="191"/>
      <c r="C24" s="191"/>
      <c r="D24" s="191"/>
      <c r="E24" s="192"/>
      <c r="F24" s="192"/>
      <c r="G24" s="164">
        <f t="shared" si="2"/>
        <v>0</v>
      </c>
      <c r="H24" s="193"/>
      <c r="I24" s="197"/>
      <c r="M24" s="172" t="e">
        <f t="shared" si="3"/>
        <v>#N/A</v>
      </c>
      <c r="N24" s="172" t="e">
        <f t="shared" si="1"/>
        <v>#N/A</v>
      </c>
    </row>
    <row r="25" spans="1:14" s="127" customFormat="1">
      <c r="A25" s="190"/>
      <c r="B25" s="191"/>
      <c r="C25" s="191"/>
      <c r="D25" s="191"/>
      <c r="E25" s="192"/>
      <c r="F25" s="192"/>
      <c r="G25" s="164">
        <f t="shared" si="2"/>
        <v>0</v>
      </c>
      <c r="H25" s="193"/>
      <c r="I25" s="197"/>
      <c r="M25" s="172" t="e">
        <f t="shared" si="3"/>
        <v>#N/A</v>
      </c>
      <c r="N25" s="172" t="e">
        <f t="shared" si="1"/>
        <v>#N/A</v>
      </c>
    </row>
    <row r="26" spans="1:14" s="127" customFormat="1">
      <c r="A26" s="190"/>
      <c r="B26" s="191"/>
      <c r="C26" s="191"/>
      <c r="D26" s="191"/>
      <c r="E26" s="192"/>
      <c r="F26" s="192"/>
      <c r="G26" s="164">
        <f t="shared" si="2"/>
        <v>0</v>
      </c>
      <c r="H26" s="193"/>
      <c r="I26" s="197"/>
      <c r="M26" s="172" t="e">
        <f t="shared" si="3"/>
        <v>#N/A</v>
      </c>
      <c r="N26" s="172" t="e">
        <f t="shared" si="1"/>
        <v>#N/A</v>
      </c>
    </row>
    <row r="27" spans="1:14" s="127" customFormat="1">
      <c r="A27" s="190"/>
      <c r="B27" s="191"/>
      <c r="C27" s="191"/>
      <c r="D27" s="191"/>
      <c r="E27" s="192"/>
      <c r="F27" s="192"/>
      <c r="G27" s="164">
        <f t="shared" si="2"/>
        <v>0</v>
      </c>
      <c r="H27" s="193"/>
      <c r="I27" s="197"/>
      <c r="M27" s="172" t="e">
        <f t="shared" si="3"/>
        <v>#N/A</v>
      </c>
      <c r="N27" s="172" t="e">
        <f t="shared" si="1"/>
        <v>#N/A</v>
      </c>
    </row>
    <row r="28" spans="1:14" s="127" customFormat="1">
      <c r="A28" s="190"/>
      <c r="B28" s="191"/>
      <c r="C28" s="191"/>
      <c r="D28" s="191"/>
      <c r="E28" s="192"/>
      <c r="F28" s="192"/>
      <c r="G28" s="164">
        <f t="shared" si="2"/>
        <v>0</v>
      </c>
      <c r="H28" s="193"/>
      <c r="I28" s="197"/>
      <c r="M28" s="172" t="e">
        <f t="shared" si="3"/>
        <v>#N/A</v>
      </c>
      <c r="N28" s="172" t="e">
        <f t="shared" si="1"/>
        <v>#N/A</v>
      </c>
    </row>
    <row r="29" spans="1:14" s="127" customFormat="1">
      <c r="A29" s="190"/>
      <c r="B29" s="191"/>
      <c r="C29" s="191"/>
      <c r="D29" s="191"/>
      <c r="E29" s="192"/>
      <c r="F29" s="192"/>
      <c r="G29" s="164">
        <f t="shared" si="2"/>
        <v>0</v>
      </c>
      <c r="H29" s="193"/>
      <c r="I29" s="197"/>
      <c r="M29" s="172" t="e">
        <f t="shared" si="3"/>
        <v>#N/A</v>
      </c>
      <c r="N29" s="172" t="e">
        <f t="shared" si="1"/>
        <v>#N/A</v>
      </c>
    </row>
    <row r="30" spans="1:14" s="127" customFormat="1">
      <c r="A30" s="190"/>
      <c r="B30" s="191"/>
      <c r="C30" s="191"/>
      <c r="D30" s="191"/>
      <c r="E30" s="192"/>
      <c r="F30" s="192"/>
      <c r="G30" s="164">
        <f t="shared" si="2"/>
        <v>0</v>
      </c>
      <c r="H30" s="193"/>
      <c r="I30" s="197"/>
      <c r="M30" s="172" t="e">
        <f t="shared" si="3"/>
        <v>#N/A</v>
      </c>
      <c r="N30" s="172" t="e">
        <f t="shared" si="1"/>
        <v>#N/A</v>
      </c>
    </row>
    <row r="31" spans="1:14" s="127" customFormat="1">
      <c r="A31" s="190"/>
      <c r="B31" s="191"/>
      <c r="C31" s="191"/>
      <c r="D31" s="191"/>
      <c r="E31" s="192"/>
      <c r="F31" s="192"/>
      <c r="G31" s="164">
        <f t="shared" si="2"/>
        <v>0</v>
      </c>
      <c r="H31" s="193"/>
      <c r="I31" s="197"/>
      <c r="M31" s="172" t="e">
        <f t="shared" si="3"/>
        <v>#N/A</v>
      </c>
      <c r="N31" s="172" t="e">
        <f t="shared" si="1"/>
        <v>#N/A</v>
      </c>
    </row>
    <row r="32" spans="1:14" s="127" customFormat="1">
      <c r="A32" s="190"/>
      <c r="B32" s="191"/>
      <c r="C32" s="191"/>
      <c r="D32" s="191"/>
      <c r="E32" s="192"/>
      <c r="F32" s="192"/>
      <c r="G32" s="164">
        <f t="shared" si="2"/>
        <v>0</v>
      </c>
      <c r="H32" s="193"/>
      <c r="I32" s="197"/>
      <c r="M32" s="172" t="e">
        <f t="shared" si="3"/>
        <v>#N/A</v>
      </c>
      <c r="N32" s="172" t="e">
        <f t="shared" si="1"/>
        <v>#N/A</v>
      </c>
    </row>
    <row r="33" spans="1:14" s="127" customFormat="1">
      <c r="A33" s="190"/>
      <c r="B33" s="191"/>
      <c r="C33" s="191"/>
      <c r="D33" s="191"/>
      <c r="E33" s="192"/>
      <c r="F33" s="192"/>
      <c r="G33" s="164">
        <f t="shared" si="2"/>
        <v>0</v>
      </c>
      <c r="H33" s="193"/>
      <c r="I33" s="197"/>
      <c r="M33" s="172" t="e">
        <f t="shared" si="3"/>
        <v>#N/A</v>
      </c>
      <c r="N33" s="172" t="e">
        <f t="shared" si="1"/>
        <v>#N/A</v>
      </c>
    </row>
    <row r="34" spans="1:14" s="127" customFormat="1">
      <c r="A34" s="190"/>
      <c r="B34" s="191"/>
      <c r="C34" s="191"/>
      <c r="D34" s="191"/>
      <c r="E34" s="192"/>
      <c r="F34" s="192"/>
      <c r="G34" s="164">
        <f t="shared" si="2"/>
        <v>0</v>
      </c>
      <c r="H34" s="193"/>
      <c r="I34" s="197"/>
      <c r="M34" s="172" t="e">
        <f t="shared" si="3"/>
        <v>#N/A</v>
      </c>
      <c r="N34" s="172" t="e">
        <f t="shared" si="1"/>
        <v>#N/A</v>
      </c>
    </row>
    <row r="35" spans="1:14" s="127" customFormat="1">
      <c r="A35" s="190"/>
      <c r="B35" s="191"/>
      <c r="C35" s="191"/>
      <c r="D35" s="191"/>
      <c r="E35" s="192"/>
      <c r="F35" s="192"/>
      <c r="G35" s="164">
        <f t="shared" si="2"/>
        <v>0</v>
      </c>
      <c r="H35" s="193"/>
      <c r="I35" s="197"/>
      <c r="M35" s="172" t="e">
        <f t="shared" si="3"/>
        <v>#N/A</v>
      </c>
      <c r="N35" s="172" t="e">
        <f t="shared" si="1"/>
        <v>#N/A</v>
      </c>
    </row>
    <row r="36" spans="1:14" s="127" customFormat="1">
      <c r="A36" s="190"/>
      <c r="B36" s="191"/>
      <c r="C36" s="191"/>
      <c r="D36" s="191"/>
      <c r="E36" s="192"/>
      <c r="F36" s="192"/>
      <c r="G36" s="164">
        <f t="shared" si="2"/>
        <v>0</v>
      </c>
      <c r="H36" s="193"/>
      <c r="I36" s="197"/>
      <c r="M36" s="172" t="e">
        <f t="shared" si="3"/>
        <v>#N/A</v>
      </c>
      <c r="N36" s="172" t="e">
        <f t="shared" si="1"/>
        <v>#N/A</v>
      </c>
    </row>
    <row r="37" spans="1:14" s="127" customFormat="1">
      <c r="A37" s="190"/>
      <c r="B37" s="191"/>
      <c r="C37" s="191"/>
      <c r="D37" s="191"/>
      <c r="E37" s="192"/>
      <c r="F37" s="192"/>
      <c r="G37" s="164">
        <f t="shared" si="2"/>
        <v>0</v>
      </c>
      <c r="H37" s="193"/>
      <c r="I37" s="197"/>
      <c r="M37" s="172" t="e">
        <f t="shared" si="3"/>
        <v>#N/A</v>
      </c>
      <c r="N37" s="172" t="e">
        <f t="shared" si="1"/>
        <v>#N/A</v>
      </c>
    </row>
    <row r="38" spans="1:14" s="127" customFormat="1">
      <c r="A38" s="190"/>
      <c r="B38" s="191"/>
      <c r="C38" s="191"/>
      <c r="D38" s="191"/>
      <c r="E38" s="192"/>
      <c r="F38" s="192"/>
      <c r="G38" s="164">
        <f t="shared" si="2"/>
        <v>0</v>
      </c>
      <c r="H38" s="193"/>
      <c r="I38" s="197"/>
      <c r="M38" s="172" t="e">
        <f t="shared" si="3"/>
        <v>#N/A</v>
      </c>
      <c r="N38" s="172" t="e">
        <f t="shared" si="1"/>
        <v>#N/A</v>
      </c>
    </row>
    <row r="39" spans="1:14" s="127" customFormat="1">
      <c r="A39" s="190"/>
      <c r="B39" s="191"/>
      <c r="C39" s="191"/>
      <c r="D39" s="191"/>
      <c r="E39" s="192"/>
      <c r="F39" s="192"/>
      <c r="G39" s="164">
        <f t="shared" si="2"/>
        <v>0</v>
      </c>
      <c r="H39" s="193"/>
      <c r="I39" s="197"/>
      <c r="M39" s="172" t="e">
        <f t="shared" si="3"/>
        <v>#N/A</v>
      </c>
      <c r="N39" s="172" t="e">
        <f t="shared" si="1"/>
        <v>#N/A</v>
      </c>
    </row>
    <row r="40" spans="1:14" s="127" customFormat="1">
      <c r="A40" s="190"/>
      <c r="B40" s="191"/>
      <c r="C40" s="191"/>
      <c r="D40" s="191"/>
      <c r="E40" s="192"/>
      <c r="F40" s="192"/>
      <c r="G40" s="164">
        <f t="shared" si="2"/>
        <v>0</v>
      </c>
      <c r="H40" s="193"/>
      <c r="I40" s="197"/>
      <c r="M40" s="172" t="e">
        <f t="shared" si="3"/>
        <v>#N/A</v>
      </c>
      <c r="N40" s="172" t="e">
        <f t="shared" si="1"/>
        <v>#N/A</v>
      </c>
    </row>
    <row r="41" spans="1:14" s="127" customFormat="1">
      <c r="A41" s="190"/>
      <c r="B41" s="191"/>
      <c r="C41" s="191"/>
      <c r="D41" s="191"/>
      <c r="E41" s="192"/>
      <c r="F41" s="192"/>
      <c r="G41" s="164">
        <f t="shared" si="2"/>
        <v>0</v>
      </c>
      <c r="H41" s="193"/>
      <c r="I41" s="197"/>
      <c r="M41" s="172" t="e">
        <f t="shared" si="3"/>
        <v>#N/A</v>
      </c>
      <c r="N41" s="172" t="e">
        <f t="shared" si="1"/>
        <v>#N/A</v>
      </c>
    </row>
    <row r="42" spans="1:14" s="127" customFormat="1">
      <c r="A42" s="190"/>
      <c r="B42" s="191"/>
      <c r="C42" s="191"/>
      <c r="D42" s="191"/>
      <c r="E42" s="192"/>
      <c r="F42" s="192"/>
      <c r="G42" s="164">
        <f t="shared" si="2"/>
        <v>0</v>
      </c>
      <c r="H42" s="193"/>
      <c r="I42" s="197"/>
      <c r="M42" s="172" t="e">
        <f t="shared" si="3"/>
        <v>#N/A</v>
      </c>
      <c r="N42" s="172" t="e">
        <f t="shared" si="1"/>
        <v>#N/A</v>
      </c>
    </row>
    <row r="43" spans="1:14" s="127" customFormat="1">
      <c r="A43" s="190"/>
      <c r="B43" s="191"/>
      <c r="C43" s="191"/>
      <c r="D43" s="191"/>
      <c r="E43" s="192"/>
      <c r="F43" s="192"/>
      <c r="G43" s="164">
        <f t="shared" si="2"/>
        <v>0</v>
      </c>
      <c r="H43" s="193"/>
      <c r="I43" s="197"/>
      <c r="M43" s="172" t="e">
        <f t="shared" si="3"/>
        <v>#N/A</v>
      </c>
      <c r="N43" s="172" t="e">
        <f t="shared" si="1"/>
        <v>#N/A</v>
      </c>
    </row>
    <row r="44" spans="1:14" s="127" customFormat="1">
      <c r="A44" s="190"/>
      <c r="B44" s="191"/>
      <c r="C44" s="191"/>
      <c r="D44" s="191"/>
      <c r="E44" s="192"/>
      <c r="F44" s="192"/>
      <c r="G44" s="164">
        <f t="shared" si="2"/>
        <v>0</v>
      </c>
      <c r="H44" s="193"/>
      <c r="I44" s="197"/>
      <c r="M44" s="172" t="e">
        <f t="shared" si="3"/>
        <v>#N/A</v>
      </c>
      <c r="N44" s="172" t="e">
        <f t="shared" si="1"/>
        <v>#N/A</v>
      </c>
    </row>
    <row r="45" spans="1:14" s="127" customFormat="1">
      <c r="A45" s="190"/>
      <c r="B45" s="191"/>
      <c r="C45" s="191"/>
      <c r="D45" s="191"/>
      <c r="E45" s="192"/>
      <c r="F45" s="192"/>
      <c r="G45" s="164">
        <f t="shared" si="2"/>
        <v>0</v>
      </c>
      <c r="H45" s="193"/>
      <c r="I45" s="197"/>
      <c r="M45" s="172" t="e">
        <f t="shared" si="3"/>
        <v>#N/A</v>
      </c>
      <c r="N45" s="172" t="e">
        <f t="shared" si="1"/>
        <v>#N/A</v>
      </c>
    </row>
    <row r="46" spans="1:14" s="127" customFormat="1">
      <c r="A46" s="190"/>
      <c r="B46" s="191"/>
      <c r="C46" s="191"/>
      <c r="D46" s="191"/>
      <c r="E46" s="192"/>
      <c r="F46" s="192"/>
      <c r="G46" s="164">
        <f t="shared" si="2"/>
        <v>0</v>
      </c>
      <c r="H46" s="193"/>
      <c r="I46" s="197"/>
      <c r="M46" s="172" t="e">
        <f t="shared" si="3"/>
        <v>#N/A</v>
      </c>
      <c r="N46" s="172" t="e">
        <f t="shared" si="1"/>
        <v>#N/A</v>
      </c>
    </row>
    <row r="47" spans="1:14" s="127" customFormat="1">
      <c r="A47" s="190"/>
      <c r="B47" s="191"/>
      <c r="C47" s="191"/>
      <c r="D47" s="191"/>
      <c r="E47" s="192"/>
      <c r="F47" s="192"/>
      <c r="G47" s="164">
        <f t="shared" ref="G47:G110" si="4">E47*F47</f>
        <v>0</v>
      </c>
      <c r="H47" s="193"/>
      <c r="I47" s="197"/>
      <c r="M47" s="172" t="e">
        <f t="shared" si="3"/>
        <v>#N/A</v>
      </c>
      <c r="N47" s="172" t="e">
        <f t="shared" si="1"/>
        <v>#N/A</v>
      </c>
    </row>
    <row r="48" spans="1:14" s="127" customFormat="1">
      <c r="A48" s="190"/>
      <c r="B48" s="191"/>
      <c r="C48" s="191"/>
      <c r="D48" s="191"/>
      <c r="E48" s="192"/>
      <c r="F48" s="192"/>
      <c r="G48" s="164">
        <f t="shared" si="4"/>
        <v>0</v>
      </c>
      <c r="H48" s="193"/>
      <c r="I48" s="197"/>
      <c r="M48" s="172" t="e">
        <f t="shared" si="3"/>
        <v>#N/A</v>
      </c>
      <c r="N48" s="172" t="e">
        <f t="shared" si="1"/>
        <v>#N/A</v>
      </c>
    </row>
    <row r="49" spans="1:14" s="127" customFormat="1">
      <c r="A49" s="190"/>
      <c r="B49" s="191"/>
      <c r="C49" s="191"/>
      <c r="D49" s="191"/>
      <c r="E49" s="192"/>
      <c r="F49" s="192"/>
      <c r="G49" s="164">
        <f t="shared" si="4"/>
        <v>0</v>
      </c>
      <c r="H49" s="193"/>
      <c r="I49" s="197"/>
      <c r="M49" s="172" t="e">
        <f t="shared" si="3"/>
        <v>#N/A</v>
      </c>
      <c r="N49" s="172" t="e">
        <f t="shared" si="1"/>
        <v>#N/A</v>
      </c>
    </row>
    <row r="50" spans="1:14" s="127" customFormat="1">
      <c r="A50" s="190"/>
      <c r="B50" s="191"/>
      <c r="C50" s="191"/>
      <c r="D50" s="191"/>
      <c r="E50" s="192"/>
      <c r="F50" s="192"/>
      <c r="G50" s="164">
        <f t="shared" si="4"/>
        <v>0</v>
      </c>
      <c r="H50" s="193"/>
      <c r="I50" s="197"/>
      <c r="M50" s="172" t="e">
        <f t="shared" si="3"/>
        <v>#N/A</v>
      </c>
      <c r="N50" s="172" t="e">
        <f t="shared" si="1"/>
        <v>#N/A</v>
      </c>
    </row>
    <row r="51" spans="1:14" s="127" customFormat="1">
      <c r="A51" s="190"/>
      <c r="B51" s="191"/>
      <c r="C51" s="191"/>
      <c r="D51" s="191"/>
      <c r="E51" s="192"/>
      <c r="F51" s="192"/>
      <c r="G51" s="164">
        <f t="shared" si="4"/>
        <v>0</v>
      </c>
      <c r="H51" s="193"/>
      <c r="I51" s="197"/>
      <c r="M51" s="172" t="e">
        <f t="shared" si="3"/>
        <v>#N/A</v>
      </c>
      <c r="N51" s="172" t="e">
        <f t="shared" si="1"/>
        <v>#N/A</v>
      </c>
    </row>
    <row r="52" spans="1:14" s="127" customFormat="1">
      <c r="A52" s="190"/>
      <c r="B52" s="191"/>
      <c r="C52" s="191"/>
      <c r="D52" s="191"/>
      <c r="E52" s="192"/>
      <c r="F52" s="192"/>
      <c r="G52" s="164">
        <f t="shared" si="4"/>
        <v>0</v>
      </c>
      <c r="H52" s="193"/>
      <c r="I52" s="197"/>
      <c r="M52" s="172" t="e">
        <f t="shared" si="3"/>
        <v>#N/A</v>
      </c>
      <c r="N52" s="172" t="e">
        <f t="shared" si="1"/>
        <v>#N/A</v>
      </c>
    </row>
    <row r="53" spans="1:14" s="127" customFormat="1">
      <c r="A53" s="190"/>
      <c r="B53" s="191"/>
      <c r="C53" s="191"/>
      <c r="D53" s="191"/>
      <c r="E53" s="192"/>
      <c r="F53" s="192"/>
      <c r="G53" s="164">
        <f t="shared" si="4"/>
        <v>0</v>
      </c>
      <c r="H53" s="193"/>
      <c r="I53" s="197"/>
      <c r="M53" s="172" t="e">
        <f t="shared" si="3"/>
        <v>#N/A</v>
      </c>
      <c r="N53" s="172" t="e">
        <f t="shared" si="1"/>
        <v>#N/A</v>
      </c>
    </row>
    <row r="54" spans="1:14" s="127" customFormat="1">
      <c r="A54" s="190"/>
      <c r="B54" s="191"/>
      <c r="C54" s="191"/>
      <c r="D54" s="191"/>
      <c r="E54" s="192"/>
      <c r="F54" s="192"/>
      <c r="G54" s="164">
        <f t="shared" si="4"/>
        <v>0</v>
      </c>
      <c r="H54" s="193"/>
      <c r="I54" s="197"/>
      <c r="M54" s="172" t="e">
        <f t="shared" si="3"/>
        <v>#N/A</v>
      </c>
      <c r="N54" s="172" t="e">
        <f t="shared" si="1"/>
        <v>#N/A</v>
      </c>
    </row>
    <row r="55" spans="1:14" s="127" customFormat="1">
      <c r="A55" s="190"/>
      <c r="B55" s="191"/>
      <c r="C55" s="191"/>
      <c r="D55" s="191"/>
      <c r="E55" s="192"/>
      <c r="F55" s="192"/>
      <c r="G55" s="164">
        <f t="shared" si="4"/>
        <v>0</v>
      </c>
      <c r="H55" s="193"/>
      <c r="I55" s="197"/>
      <c r="M55" s="172" t="e">
        <f t="shared" si="3"/>
        <v>#N/A</v>
      </c>
      <c r="N55" s="172" t="e">
        <f t="shared" si="1"/>
        <v>#N/A</v>
      </c>
    </row>
    <row r="56" spans="1:14" s="127" customFormat="1">
      <c r="A56" s="190"/>
      <c r="B56" s="191"/>
      <c r="C56" s="191"/>
      <c r="D56" s="191"/>
      <c r="E56" s="192"/>
      <c r="F56" s="192"/>
      <c r="G56" s="164">
        <f t="shared" si="4"/>
        <v>0</v>
      </c>
      <c r="H56" s="193"/>
      <c r="I56" s="197"/>
      <c r="M56" s="172" t="e">
        <f t="shared" si="3"/>
        <v>#N/A</v>
      </c>
      <c r="N56" s="172" t="e">
        <f t="shared" si="1"/>
        <v>#N/A</v>
      </c>
    </row>
    <row r="57" spans="1:14" s="127" customFormat="1">
      <c r="A57" s="190"/>
      <c r="B57" s="191"/>
      <c r="C57" s="191"/>
      <c r="D57" s="191"/>
      <c r="E57" s="192"/>
      <c r="F57" s="192"/>
      <c r="G57" s="164">
        <f t="shared" si="4"/>
        <v>0</v>
      </c>
      <c r="H57" s="193"/>
      <c r="I57" s="197"/>
      <c r="M57" s="172" t="e">
        <f t="shared" si="3"/>
        <v>#N/A</v>
      </c>
      <c r="N57" s="172" t="e">
        <f t="shared" si="1"/>
        <v>#N/A</v>
      </c>
    </row>
    <row r="58" spans="1:14" s="127" customFormat="1">
      <c r="A58" s="190"/>
      <c r="B58" s="191"/>
      <c r="C58" s="191"/>
      <c r="D58" s="191"/>
      <c r="E58" s="192"/>
      <c r="F58" s="192"/>
      <c r="G58" s="164">
        <f t="shared" si="4"/>
        <v>0</v>
      </c>
      <c r="H58" s="193"/>
      <c r="I58" s="197"/>
      <c r="M58" s="172" t="e">
        <f t="shared" si="3"/>
        <v>#N/A</v>
      </c>
      <c r="N58" s="172" t="e">
        <f t="shared" si="1"/>
        <v>#N/A</v>
      </c>
    </row>
    <row r="59" spans="1:14" s="127" customFormat="1">
      <c r="A59" s="190"/>
      <c r="B59" s="191"/>
      <c r="C59" s="191"/>
      <c r="D59" s="191"/>
      <c r="E59" s="192"/>
      <c r="F59" s="192"/>
      <c r="G59" s="164">
        <f t="shared" si="4"/>
        <v>0</v>
      </c>
      <c r="H59" s="193"/>
      <c r="I59" s="197"/>
      <c r="M59" s="172" t="e">
        <f t="shared" si="3"/>
        <v>#N/A</v>
      </c>
      <c r="N59" s="172" t="e">
        <f t="shared" si="1"/>
        <v>#N/A</v>
      </c>
    </row>
    <row r="60" spans="1:14" s="127" customFormat="1">
      <c r="A60" s="190"/>
      <c r="B60" s="191"/>
      <c r="C60" s="191"/>
      <c r="D60" s="191"/>
      <c r="E60" s="192"/>
      <c r="F60" s="192"/>
      <c r="G60" s="164">
        <f t="shared" si="4"/>
        <v>0</v>
      </c>
      <c r="H60" s="193"/>
      <c r="I60" s="197"/>
      <c r="M60" s="172" t="e">
        <f t="shared" si="3"/>
        <v>#N/A</v>
      </c>
      <c r="N60" s="172" t="e">
        <f t="shared" si="1"/>
        <v>#N/A</v>
      </c>
    </row>
    <row r="61" spans="1:14" s="127" customFormat="1">
      <c r="A61" s="190"/>
      <c r="B61" s="191"/>
      <c r="C61" s="191"/>
      <c r="D61" s="191"/>
      <c r="E61" s="192"/>
      <c r="F61" s="192"/>
      <c r="G61" s="164">
        <f t="shared" si="4"/>
        <v>0</v>
      </c>
      <c r="H61" s="193"/>
      <c r="I61" s="197"/>
      <c r="M61" s="172" t="e">
        <f t="shared" si="3"/>
        <v>#N/A</v>
      </c>
      <c r="N61" s="172" t="e">
        <f t="shared" si="1"/>
        <v>#N/A</v>
      </c>
    </row>
    <row r="62" spans="1:14" s="127" customFormat="1">
      <c r="A62" s="190"/>
      <c r="B62" s="191"/>
      <c r="C62" s="191"/>
      <c r="D62" s="191"/>
      <c r="E62" s="192"/>
      <c r="F62" s="192"/>
      <c r="G62" s="164">
        <f t="shared" si="4"/>
        <v>0</v>
      </c>
      <c r="H62" s="193"/>
      <c r="I62" s="197"/>
      <c r="M62" s="172" t="e">
        <f t="shared" si="3"/>
        <v>#N/A</v>
      </c>
      <c r="N62" s="172" t="e">
        <f t="shared" si="1"/>
        <v>#N/A</v>
      </c>
    </row>
    <row r="63" spans="1:14" s="127" customFormat="1">
      <c r="A63" s="190"/>
      <c r="B63" s="191"/>
      <c r="C63" s="191"/>
      <c r="D63" s="191"/>
      <c r="E63" s="192"/>
      <c r="F63" s="192"/>
      <c r="G63" s="164">
        <f t="shared" si="4"/>
        <v>0</v>
      </c>
      <c r="H63" s="193"/>
      <c r="I63" s="197"/>
      <c r="M63" s="172" t="e">
        <f t="shared" si="3"/>
        <v>#N/A</v>
      </c>
      <c r="N63" s="172" t="e">
        <f t="shared" si="1"/>
        <v>#N/A</v>
      </c>
    </row>
    <row r="64" spans="1:14" s="127" customFormat="1">
      <c r="A64" s="190"/>
      <c r="B64" s="191"/>
      <c r="C64" s="191"/>
      <c r="D64" s="191"/>
      <c r="E64" s="192"/>
      <c r="F64" s="192"/>
      <c r="G64" s="164">
        <f t="shared" si="4"/>
        <v>0</v>
      </c>
      <c r="H64" s="193"/>
      <c r="I64" s="197"/>
      <c r="M64" s="172" t="e">
        <f t="shared" si="3"/>
        <v>#N/A</v>
      </c>
      <c r="N64" s="172" t="e">
        <f t="shared" si="1"/>
        <v>#N/A</v>
      </c>
    </row>
    <row r="65" spans="1:14" s="127" customFormat="1">
      <c r="A65" s="190"/>
      <c r="B65" s="191"/>
      <c r="C65" s="191"/>
      <c r="D65" s="191"/>
      <c r="E65" s="192"/>
      <c r="F65" s="192"/>
      <c r="G65" s="164">
        <f t="shared" si="4"/>
        <v>0</v>
      </c>
      <c r="H65" s="193"/>
      <c r="I65" s="197"/>
      <c r="M65" s="172" t="e">
        <f t="shared" si="3"/>
        <v>#N/A</v>
      </c>
      <c r="N65" s="172" t="e">
        <f t="shared" si="1"/>
        <v>#N/A</v>
      </c>
    </row>
    <row r="66" spans="1:14" s="127" customFormat="1">
      <c r="A66" s="190"/>
      <c r="B66" s="191"/>
      <c r="C66" s="191"/>
      <c r="D66" s="191"/>
      <c r="E66" s="192"/>
      <c r="F66" s="192"/>
      <c r="G66" s="164">
        <f t="shared" si="4"/>
        <v>0</v>
      </c>
      <c r="H66" s="193"/>
      <c r="I66" s="197"/>
      <c r="M66" s="172" t="e">
        <f t="shared" si="3"/>
        <v>#N/A</v>
      </c>
      <c r="N66" s="172" t="e">
        <f t="shared" si="1"/>
        <v>#N/A</v>
      </c>
    </row>
    <row r="67" spans="1:14" s="127" customFormat="1">
      <c r="A67" s="190"/>
      <c r="B67" s="191"/>
      <c r="C67" s="191"/>
      <c r="D67" s="191"/>
      <c r="E67" s="192"/>
      <c r="F67" s="192"/>
      <c r="G67" s="164">
        <f t="shared" si="4"/>
        <v>0</v>
      </c>
      <c r="H67" s="193"/>
      <c r="I67" s="197"/>
      <c r="M67" s="172" t="e">
        <f t="shared" si="3"/>
        <v>#N/A</v>
      </c>
      <c r="N67" s="172" t="e">
        <f t="shared" si="1"/>
        <v>#N/A</v>
      </c>
    </row>
    <row r="68" spans="1:14" s="127" customFormat="1">
      <c r="A68" s="190"/>
      <c r="B68" s="191"/>
      <c r="C68" s="191"/>
      <c r="D68" s="191"/>
      <c r="E68" s="192"/>
      <c r="F68" s="192"/>
      <c r="G68" s="164">
        <f t="shared" si="4"/>
        <v>0</v>
      </c>
      <c r="H68" s="193"/>
      <c r="I68" s="197"/>
      <c r="M68" s="172" t="e">
        <f t="shared" si="3"/>
        <v>#N/A</v>
      </c>
      <c r="N68" s="172" t="e">
        <f t="shared" si="1"/>
        <v>#N/A</v>
      </c>
    </row>
    <row r="69" spans="1:14" s="127" customFormat="1">
      <c r="A69" s="190"/>
      <c r="B69" s="191"/>
      <c r="C69" s="191"/>
      <c r="D69" s="191"/>
      <c r="E69" s="192"/>
      <c r="F69" s="192"/>
      <c r="G69" s="164">
        <f t="shared" si="4"/>
        <v>0</v>
      </c>
      <c r="H69" s="193"/>
      <c r="I69" s="197"/>
      <c r="M69" s="172" t="e">
        <f t="shared" si="3"/>
        <v>#N/A</v>
      </c>
      <c r="N69" s="172" t="e">
        <f t="shared" si="1"/>
        <v>#N/A</v>
      </c>
    </row>
    <row r="70" spans="1:14" s="127" customFormat="1">
      <c r="A70" s="190"/>
      <c r="B70" s="191"/>
      <c r="C70" s="191"/>
      <c r="D70" s="191"/>
      <c r="E70" s="192"/>
      <c r="F70" s="192"/>
      <c r="G70" s="164">
        <f t="shared" si="4"/>
        <v>0</v>
      </c>
      <c r="H70" s="193"/>
      <c r="I70" s="197"/>
      <c r="M70" s="172" t="e">
        <f t="shared" si="3"/>
        <v>#N/A</v>
      </c>
      <c r="N70" s="172" t="e">
        <f t="shared" si="1"/>
        <v>#N/A</v>
      </c>
    </row>
    <row r="71" spans="1:14" s="127" customFormat="1">
      <c r="A71" s="190"/>
      <c r="B71" s="191"/>
      <c r="C71" s="191"/>
      <c r="D71" s="191"/>
      <c r="E71" s="192"/>
      <c r="F71" s="192"/>
      <c r="G71" s="164">
        <f t="shared" si="4"/>
        <v>0</v>
      </c>
      <c r="H71" s="193"/>
      <c r="I71" s="197"/>
      <c r="M71" s="172" t="e">
        <f t="shared" si="3"/>
        <v>#N/A</v>
      </c>
      <c r="N71" s="172" t="e">
        <f t="shared" si="1"/>
        <v>#N/A</v>
      </c>
    </row>
    <row r="72" spans="1:14" s="127" customFormat="1">
      <c r="A72" s="190"/>
      <c r="B72" s="191"/>
      <c r="C72" s="191"/>
      <c r="D72" s="191"/>
      <c r="E72" s="192"/>
      <c r="F72" s="192"/>
      <c r="G72" s="164">
        <f t="shared" si="4"/>
        <v>0</v>
      </c>
      <c r="H72" s="193"/>
      <c r="I72" s="197"/>
      <c r="M72" s="172" t="e">
        <f t="shared" si="3"/>
        <v>#N/A</v>
      </c>
      <c r="N72" s="172" t="e">
        <f t="shared" si="1"/>
        <v>#N/A</v>
      </c>
    </row>
    <row r="73" spans="1:14" s="127" customFormat="1">
      <c r="A73" s="190"/>
      <c r="B73" s="191"/>
      <c r="C73" s="191"/>
      <c r="D73" s="191"/>
      <c r="E73" s="192"/>
      <c r="F73" s="192"/>
      <c r="G73" s="164">
        <f t="shared" si="4"/>
        <v>0</v>
      </c>
      <c r="H73" s="193"/>
      <c r="I73" s="197"/>
      <c r="M73" s="172" t="e">
        <f t="shared" si="3"/>
        <v>#N/A</v>
      </c>
      <c r="N73" s="172" t="e">
        <f t="shared" si="1"/>
        <v>#N/A</v>
      </c>
    </row>
    <row r="74" spans="1:14" s="127" customFormat="1">
      <c r="A74" s="190"/>
      <c r="B74" s="191"/>
      <c r="C74" s="191"/>
      <c r="D74" s="191"/>
      <c r="E74" s="192"/>
      <c r="F74" s="192"/>
      <c r="G74" s="164">
        <f t="shared" si="4"/>
        <v>0</v>
      </c>
      <c r="H74" s="193"/>
      <c r="I74" s="197"/>
      <c r="M74" s="172" t="e">
        <f t="shared" si="3"/>
        <v>#N/A</v>
      </c>
      <c r="N74" s="172" t="e">
        <f t="shared" si="1"/>
        <v>#N/A</v>
      </c>
    </row>
    <row r="75" spans="1:14" s="127" customFormat="1">
      <c r="A75" s="190"/>
      <c r="B75" s="191"/>
      <c r="C75" s="191"/>
      <c r="D75" s="191"/>
      <c r="E75" s="192"/>
      <c r="F75" s="192"/>
      <c r="G75" s="164">
        <f t="shared" si="4"/>
        <v>0</v>
      </c>
      <c r="H75" s="193"/>
      <c r="I75" s="197"/>
      <c r="M75" s="172" t="e">
        <f t="shared" si="3"/>
        <v>#N/A</v>
      </c>
      <c r="N75" s="172" t="e">
        <f t="shared" si="1"/>
        <v>#N/A</v>
      </c>
    </row>
    <row r="76" spans="1:14" s="127" customFormat="1">
      <c r="A76" s="190"/>
      <c r="B76" s="191"/>
      <c r="C76" s="191"/>
      <c r="D76" s="191"/>
      <c r="E76" s="192"/>
      <c r="F76" s="192"/>
      <c r="G76" s="164">
        <f t="shared" si="4"/>
        <v>0</v>
      </c>
      <c r="H76" s="193"/>
      <c r="I76" s="197"/>
      <c r="M76" s="172" t="e">
        <f t="shared" si="3"/>
        <v>#N/A</v>
      </c>
      <c r="N76" s="172" t="e">
        <f t="shared" si="1"/>
        <v>#N/A</v>
      </c>
    </row>
    <row r="77" spans="1:14" s="127" customFormat="1">
      <c r="A77" s="190"/>
      <c r="B77" s="191"/>
      <c r="C77" s="191"/>
      <c r="D77" s="191"/>
      <c r="E77" s="192"/>
      <c r="F77" s="192"/>
      <c r="G77" s="164">
        <f t="shared" si="4"/>
        <v>0</v>
      </c>
      <c r="H77" s="193"/>
      <c r="I77" s="197"/>
      <c r="M77" s="172" t="e">
        <f t="shared" si="3"/>
        <v>#N/A</v>
      </c>
      <c r="N77" s="172" t="e">
        <f t="shared" si="1"/>
        <v>#N/A</v>
      </c>
    </row>
    <row r="78" spans="1:14" s="127" customFormat="1">
      <c r="A78" s="190"/>
      <c r="B78" s="191"/>
      <c r="C78" s="191"/>
      <c r="D78" s="191"/>
      <c r="E78" s="192"/>
      <c r="F78" s="192"/>
      <c r="G78" s="164">
        <f t="shared" si="4"/>
        <v>0</v>
      </c>
      <c r="H78" s="193"/>
      <c r="I78" s="197"/>
      <c r="M78" s="172" t="e">
        <f t="shared" si="3"/>
        <v>#N/A</v>
      </c>
      <c r="N78" s="172" t="e">
        <f t="shared" si="1"/>
        <v>#N/A</v>
      </c>
    </row>
    <row r="79" spans="1:14" s="127" customFormat="1">
      <c r="A79" s="190"/>
      <c r="B79" s="191"/>
      <c r="C79" s="191"/>
      <c r="D79" s="191"/>
      <c r="E79" s="192"/>
      <c r="F79" s="192"/>
      <c r="G79" s="164">
        <f t="shared" si="4"/>
        <v>0</v>
      </c>
      <c r="H79" s="193"/>
      <c r="I79" s="197"/>
      <c r="M79" s="172" t="e">
        <f t="shared" si="3"/>
        <v>#N/A</v>
      </c>
      <c r="N79" s="172" t="e">
        <f t="shared" si="1"/>
        <v>#N/A</v>
      </c>
    </row>
    <row r="80" spans="1:14" s="127" customFormat="1">
      <c r="A80" s="190"/>
      <c r="B80" s="191"/>
      <c r="C80" s="191"/>
      <c r="D80" s="191"/>
      <c r="E80" s="192"/>
      <c r="F80" s="192"/>
      <c r="G80" s="164">
        <f t="shared" si="4"/>
        <v>0</v>
      </c>
      <c r="H80" s="193"/>
      <c r="I80" s="197"/>
      <c r="M80" s="172" t="e">
        <f t="shared" si="3"/>
        <v>#N/A</v>
      </c>
      <c r="N80" s="172" t="e">
        <f t="shared" si="1"/>
        <v>#N/A</v>
      </c>
    </row>
    <row r="81" spans="1:14" s="127" customFormat="1">
      <c r="A81" s="190"/>
      <c r="B81" s="191"/>
      <c r="C81" s="191"/>
      <c r="D81" s="191"/>
      <c r="E81" s="192"/>
      <c r="F81" s="192"/>
      <c r="G81" s="164">
        <f t="shared" si="4"/>
        <v>0</v>
      </c>
      <c r="H81" s="193"/>
      <c r="I81" s="197"/>
      <c r="M81" s="172" t="e">
        <f t="shared" si="3"/>
        <v>#N/A</v>
      </c>
      <c r="N81" s="172" t="e">
        <f t="shared" si="1"/>
        <v>#N/A</v>
      </c>
    </row>
    <row r="82" spans="1:14" s="127" customFormat="1">
      <c r="A82" s="190"/>
      <c r="B82" s="191"/>
      <c r="C82" s="191"/>
      <c r="D82" s="191"/>
      <c r="E82" s="192"/>
      <c r="F82" s="192"/>
      <c r="G82" s="164">
        <f t="shared" si="4"/>
        <v>0</v>
      </c>
      <c r="H82" s="193"/>
      <c r="I82" s="197"/>
      <c r="M82" s="172" t="e">
        <f t="shared" si="3"/>
        <v>#N/A</v>
      </c>
      <c r="N82" s="172" t="e">
        <f t="shared" si="1"/>
        <v>#N/A</v>
      </c>
    </row>
    <row r="83" spans="1:14" s="127" customFormat="1">
      <c r="A83" s="190"/>
      <c r="B83" s="191"/>
      <c r="C83" s="191"/>
      <c r="D83" s="191"/>
      <c r="E83" s="192"/>
      <c r="F83" s="192"/>
      <c r="G83" s="164">
        <f t="shared" si="4"/>
        <v>0</v>
      </c>
      <c r="H83" s="193"/>
      <c r="I83" s="197"/>
      <c r="M83" s="172" t="e">
        <f t="shared" si="3"/>
        <v>#N/A</v>
      </c>
      <c r="N83" s="172" t="e">
        <f t="shared" ref="N83:N133" si="5">M83*F83</f>
        <v>#N/A</v>
      </c>
    </row>
    <row r="84" spans="1:14" s="127" customFormat="1">
      <c r="A84" s="190"/>
      <c r="B84" s="191"/>
      <c r="C84" s="191"/>
      <c r="D84" s="191"/>
      <c r="E84" s="192"/>
      <c r="F84" s="192"/>
      <c r="G84" s="164">
        <f t="shared" si="4"/>
        <v>0</v>
      </c>
      <c r="H84" s="193"/>
      <c r="I84" s="197"/>
      <c r="M84" s="172" t="e">
        <f t="shared" ref="M84:M133" si="6">IF(OR(E84&lt;=VLOOKUP(A84,$L$6:$N$9,2,FALSE),VLOOKUP(A84,$L$6:$N$9,3,FALSE)&lt;&gt;"／台"),E84,VLOOKUP(A84,$L$6:$N$9,2,FALSE))</f>
        <v>#N/A</v>
      </c>
      <c r="N84" s="172" t="e">
        <f t="shared" si="5"/>
        <v>#N/A</v>
      </c>
    </row>
    <row r="85" spans="1:14" s="127" customFormat="1">
      <c r="A85" s="190"/>
      <c r="B85" s="191"/>
      <c r="C85" s="191"/>
      <c r="D85" s="191"/>
      <c r="E85" s="192"/>
      <c r="F85" s="192"/>
      <c r="G85" s="164">
        <f t="shared" si="4"/>
        <v>0</v>
      </c>
      <c r="H85" s="193"/>
      <c r="I85" s="197"/>
      <c r="M85" s="172" t="e">
        <f t="shared" si="6"/>
        <v>#N/A</v>
      </c>
      <c r="N85" s="172" t="e">
        <f t="shared" si="5"/>
        <v>#N/A</v>
      </c>
    </row>
    <row r="86" spans="1:14" s="127" customFormat="1">
      <c r="A86" s="190"/>
      <c r="B86" s="191"/>
      <c r="C86" s="191"/>
      <c r="D86" s="191"/>
      <c r="E86" s="192"/>
      <c r="F86" s="192"/>
      <c r="G86" s="164">
        <f t="shared" si="4"/>
        <v>0</v>
      </c>
      <c r="H86" s="193"/>
      <c r="I86" s="197"/>
      <c r="M86" s="172" t="e">
        <f t="shared" si="6"/>
        <v>#N/A</v>
      </c>
      <c r="N86" s="172" t="e">
        <f t="shared" si="5"/>
        <v>#N/A</v>
      </c>
    </row>
    <row r="87" spans="1:14" s="127" customFormat="1">
      <c r="A87" s="190"/>
      <c r="B87" s="191"/>
      <c r="C87" s="191"/>
      <c r="D87" s="191"/>
      <c r="E87" s="192"/>
      <c r="F87" s="192"/>
      <c r="G87" s="164">
        <f t="shared" si="4"/>
        <v>0</v>
      </c>
      <c r="H87" s="193"/>
      <c r="I87" s="197"/>
      <c r="M87" s="172" t="e">
        <f t="shared" si="6"/>
        <v>#N/A</v>
      </c>
      <c r="N87" s="172" t="e">
        <f t="shared" si="5"/>
        <v>#N/A</v>
      </c>
    </row>
    <row r="88" spans="1:14" s="127" customFormat="1">
      <c r="A88" s="190"/>
      <c r="B88" s="191"/>
      <c r="C88" s="191"/>
      <c r="D88" s="191"/>
      <c r="E88" s="192"/>
      <c r="F88" s="192"/>
      <c r="G88" s="164">
        <f t="shared" si="4"/>
        <v>0</v>
      </c>
      <c r="H88" s="193"/>
      <c r="I88" s="197"/>
      <c r="M88" s="172" t="e">
        <f t="shared" si="6"/>
        <v>#N/A</v>
      </c>
      <c r="N88" s="172" t="e">
        <f t="shared" si="5"/>
        <v>#N/A</v>
      </c>
    </row>
    <row r="89" spans="1:14" s="127" customFormat="1">
      <c r="A89" s="190"/>
      <c r="B89" s="191"/>
      <c r="C89" s="191"/>
      <c r="D89" s="191"/>
      <c r="E89" s="192"/>
      <c r="F89" s="192"/>
      <c r="G89" s="164">
        <f t="shared" si="4"/>
        <v>0</v>
      </c>
      <c r="H89" s="193"/>
      <c r="I89" s="197"/>
      <c r="M89" s="172" t="e">
        <f t="shared" si="6"/>
        <v>#N/A</v>
      </c>
      <c r="N89" s="172" t="e">
        <f t="shared" si="5"/>
        <v>#N/A</v>
      </c>
    </row>
    <row r="90" spans="1:14" s="127" customFormat="1">
      <c r="A90" s="190"/>
      <c r="B90" s="191"/>
      <c r="C90" s="191"/>
      <c r="D90" s="191"/>
      <c r="E90" s="192"/>
      <c r="F90" s="192"/>
      <c r="G90" s="164">
        <f t="shared" si="4"/>
        <v>0</v>
      </c>
      <c r="H90" s="193"/>
      <c r="I90" s="197"/>
      <c r="M90" s="172" t="e">
        <f t="shared" si="6"/>
        <v>#N/A</v>
      </c>
      <c r="N90" s="172" t="e">
        <f t="shared" si="5"/>
        <v>#N/A</v>
      </c>
    </row>
    <row r="91" spans="1:14" s="127" customFormat="1">
      <c r="A91" s="190"/>
      <c r="B91" s="191"/>
      <c r="C91" s="191"/>
      <c r="D91" s="191"/>
      <c r="E91" s="192"/>
      <c r="F91" s="192"/>
      <c r="G91" s="164">
        <f t="shared" si="4"/>
        <v>0</v>
      </c>
      <c r="H91" s="193"/>
      <c r="I91" s="197"/>
      <c r="M91" s="172" t="e">
        <f t="shared" si="6"/>
        <v>#N/A</v>
      </c>
      <c r="N91" s="172" t="e">
        <f t="shared" si="5"/>
        <v>#N/A</v>
      </c>
    </row>
    <row r="92" spans="1:14" s="127" customFormat="1">
      <c r="A92" s="190"/>
      <c r="B92" s="191"/>
      <c r="C92" s="191"/>
      <c r="D92" s="191"/>
      <c r="E92" s="192"/>
      <c r="F92" s="192"/>
      <c r="G92" s="164">
        <f t="shared" si="4"/>
        <v>0</v>
      </c>
      <c r="H92" s="193"/>
      <c r="I92" s="197"/>
      <c r="M92" s="172" t="e">
        <f t="shared" si="6"/>
        <v>#N/A</v>
      </c>
      <c r="N92" s="172" t="e">
        <f t="shared" si="5"/>
        <v>#N/A</v>
      </c>
    </row>
    <row r="93" spans="1:14" s="127" customFormat="1">
      <c r="A93" s="190"/>
      <c r="B93" s="191"/>
      <c r="C93" s="191"/>
      <c r="D93" s="191"/>
      <c r="E93" s="192"/>
      <c r="F93" s="192"/>
      <c r="G93" s="164">
        <f t="shared" si="4"/>
        <v>0</v>
      </c>
      <c r="H93" s="193"/>
      <c r="I93" s="197"/>
      <c r="M93" s="172" t="e">
        <f t="shared" si="6"/>
        <v>#N/A</v>
      </c>
      <c r="N93" s="172" t="e">
        <f t="shared" si="5"/>
        <v>#N/A</v>
      </c>
    </row>
    <row r="94" spans="1:14" s="127" customFormat="1">
      <c r="A94" s="190"/>
      <c r="B94" s="191"/>
      <c r="C94" s="191"/>
      <c r="D94" s="191"/>
      <c r="E94" s="192"/>
      <c r="F94" s="192"/>
      <c r="G94" s="164">
        <f t="shared" si="4"/>
        <v>0</v>
      </c>
      <c r="H94" s="193"/>
      <c r="I94" s="197"/>
      <c r="M94" s="172" t="e">
        <f t="shared" si="6"/>
        <v>#N/A</v>
      </c>
      <c r="N94" s="172" t="e">
        <f t="shared" si="5"/>
        <v>#N/A</v>
      </c>
    </row>
    <row r="95" spans="1:14" s="127" customFormat="1">
      <c r="A95" s="190"/>
      <c r="B95" s="191"/>
      <c r="C95" s="191"/>
      <c r="D95" s="191"/>
      <c r="E95" s="192"/>
      <c r="F95" s="192"/>
      <c r="G95" s="164">
        <f t="shared" si="4"/>
        <v>0</v>
      </c>
      <c r="H95" s="193"/>
      <c r="I95" s="197"/>
      <c r="M95" s="172" t="e">
        <f t="shared" si="6"/>
        <v>#N/A</v>
      </c>
      <c r="N95" s="172" t="e">
        <f t="shared" si="5"/>
        <v>#N/A</v>
      </c>
    </row>
    <row r="96" spans="1:14" s="127" customFormat="1">
      <c r="A96" s="190"/>
      <c r="B96" s="191"/>
      <c r="C96" s="191"/>
      <c r="D96" s="191"/>
      <c r="E96" s="192"/>
      <c r="F96" s="192"/>
      <c r="G96" s="164">
        <f t="shared" si="4"/>
        <v>0</v>
      </c>
      <c r="H96" s="193"/>
      <c r="I96" s="197"/>
      <c r="M96" s="172" t="e">
        <f t="shared" si="6"/>
        <v>#N/A</v>
      </c>
      <c r="N96" s="172" t="e">
        <f t="shared" si="5"/>
        <v>#N/A</v>
      </c>
    </row>
    <row r="97" spans="1:14" s="127" customFormat="1">
      <c r="A97" s="190"/>
      <c r="B97" s="191"/>
      <c r="C97" s="191"/>
      <c r="D97" s="191"/>
      <c r="E97" s="192"/>
      <c r="F97" s="192"/>
      <c r="G97" s="164">
        <f t="shared" si="4"/>
        <v>0</v>
      </c>
      <c r="H97" s="193"/>
      <c r="I97" s="197"/>
      <c r="M97" s="172" t="e">
        <f t="shared" si="6"/>
        <v>#N/A</v>
      </c>
      <c r="N97" s="172" t="e">
        <f t="shared" si="5"/>
        <v>#N/A</v>
      </c>
    </row>
    <row r="98" spans="1:14" s="127" customFormat="1">
      <c r="A98" s="190"/>
      <c r="B98" s="191"/>
      <c r="C98" s="191"/>
      <c r="D98" s="191"/>
      <c r="E98" s="192"/>
      <c r="F98" s="192"/>
      <c r="G98" s="164">
        <f t="shared" si="4"/>
        <v>0</v>
      </c>
      <c r="H98" s="193"/>
      <c r="I98" s="197"/>
      <c r="M98" s="172" t="e">
        <f t="shared" si="6"/>
        <v>#N/A</v>
      </c>
      <c r="N98" s="172" t="e">
        <f t="shared" si="5"/>
        <v>#N/A</v>
      </c>
    </row>
    <row r="99" spans="1:14" s="127" customFormat="1">
      <c r="A99" s="190"/>
      <c r="B99" s="191"/>
      <c r="C99" s="191"/>
      <c r="D99" s="191"/>
      <c r="E99" s="192"/>
      <c r="F99" s="192"/>
      <c r="G99" s="164">
        <f t="shared" si="4"/>
        <v>0</v>
      </c>
      <c r="H99" s="193"/>
      <c r="I99" s="197"/>
      <c r="M99" s="172" t="e">
        <f t="shared" si="6"/>
        <v>#N/A</v>
      </c>
      <c r="N99" s="172" t="e">
        <f t="shared" si="5"/>
        <v>#N/A</v>
      </c>
    </row>
    <row r="100" spans="1:14" s="127" customFormat="1">
      <c r="A100" s="190"/>
      <c r="B100" s="191"/>
      <c r="C100" s="191"/>
      <c r="D100" s="191"/>
      <c r="E100" s="192"/>
      <c r="F100" s="192"/>
      <c r="G100" s="164">
        <f t="shared" si="4"/>
        <v>0</v>
      </c>
      <c r="H100" s="193"/>
      <c r="I100" s="197"/>
      <c r="M100" s="172" t="e">
        <f t="shared" si="6"/>
        <v>#N/A</v>
      </c>
      <c r="N100" s="172" t="e">
        <f t="shared" si="5"/>
        <v>#N/A</v>
      </c>
    </row>
    <row r="101" spans="1:14" s="127" customFormat="1">
      <c r="A101" s="190"/>
      <c r="B101" s="191"/>
      <c r="C101" s="191"/>
      <c r="D101" s="191"/>
      <c r="E101" s="192"/>
      <c r="F101" s="192"/>
      <c r="G101" s="164">
        <f t="shared" si="4"/>
        <v>0</v>
      </c>
      <c r="H101" s="193"/>
      <c r="I101" s="197"/>
      <c r="M101" s="172" t="e">
        <f t="shared" si="6"/>
        <v>#N/A</v>
      </c>
      <c r="N101" s="172" t="e">
        <f t="shared" si="5"/>
        <v>#N/A</v>
      </c>
    </row>
    <row r="102" spans="1:14" s="127" customFormat="1">
      <c r="A102" s="190"/>
      <c r="B102" s="191"/>
      <c r="C102" s="191"/>
      <c r="D102" s="191"/>
      <c r="E102" s="192"/>
      <c r="F102" s="192"/>
      <c r="G102" s="164">
        <f t="shared" si="4"/>
        <v>0</v>
      </c>
      <c r="H102" s="193"/>
      <c r="I102" s="197"/>
      <c r="M102" s="172" t="e">
        <f t="shared" si="6"/>
        <v>#N/A</v>
      </c>
      <c r="N102" s="172" t="e">
        <f t="shared" si="5"/>
        <v>#N/A</v>
      </c>
    </row>
    <row r="103" spans="1:14" s="127" customFormat="1">
      <c r="A103" s="190"/>
      <c r="B103" s="191"/>
      <c r="C103" s="191"/>
      <c r="D103" s="191"/>
      <c r="E103" s="192"/>
      <c r="F103" s="192"/>
      <c r="G103" s="164">
        <f t="shared" si="4"/>
        <v>0</v>
      </c>
      <c r="H103" s="193"/>
      <c r="I103" s="197"/>
      <c r="M103" s="172" t="e">
        <f t="shared" si="6"/>
        <v>#N/A</v>
      </c>
      <c r="N103" s="172" t="e">
        <f t="shared" si="5"/>
        <v>#N/A</v>
      </c>
    </row>
    <row r="104" spans="1:14" s="127" customFormat="1">
      <c r="A104" s="190"/>
      <c r="B104" s="191"/>
      <c r="C104" s="191"/>
      <c r="D104" s="191"/>
      <c r="E104" s="192"/>
      <c r="F104" s="192"/>
      <c r="G104" s="164">
        <f t="shared" si="4"/>
        <v>0</v>
      </c>
      <c r="H104" s="193"/>
      <c r="I104" s="197"/>
      <c r="M104" s="172" t="e">
        <f t="shared" si="6"/>
        <v>#N/A</v>
      </c>
      <c r="N104" s="172" t="e">
        <f t="shared" si="5"/>
        <v>#N/A</v>
      </c>
    </row>
    <row r="105" spans="1:14" s="127" customFormat="1">
      <c r="A105" s="190"/>
      <c r="B105" s="191"/>
      <c r="C105" s="191"/>
      <c r="D105" s="191"/>
      <c r="E105" s="192"/>
      <c r="F105" s="192"/>
      <c r="G105" s="164">
        <f t="shared" si="4"/>
        <v>0</v>
      </c>
      <c r="H105" s="193"/>
      <c r="I105" s="197"/>
      <c r="M105" s="172" t="e">
        <f t="shared" si="6"/>
        <v>#N/A</v>
      </c>
      <c r="N105" s="172" t="e">
        <f t="shared" si="5"/>
        <v>#N/A</v>
      </c>
    </row>
    <row r="106" spans="1:14" s="127" customFormat="1">
      <c r="A106" s="190"/>
      <c r="B106" s="191"/>
      <c r="C106" s="191"/>
      <c r="D106" s="191"/>
      <c r="E106" s="192"/>
      <c r="F106" s="192"/>
      <c r="G106" s="164">
        <f t="shared" si="4"/>
        <v>0</v>
      </c>
      <c r="H106" s="193"/>
      <c r="I106" s="197"/>
      <c r="M106" s="172" t="e">
        <f t="shared" si="6"/>
        <v>#N/A</v>
      </c>
      <c r="N106" s="172" t="e">
        <f t="shared" si="5"/>
        <v>#N/A</v>
      </c>
    </row>
    <row r="107" spans="1:14" s="127" customFormat="1">
      <c r="A107" s="190"/>
      <c r="B107" s="191"/>
      <c r="C107" s="191"/>
      <c r="D107" s="191"/>
      <c r="E107" s="192"/>
      <c r="F107" s="192"/>
      <c r="G107" s="164">
        <f t="shared" si="4"/>
        <v>0</v>
      </c>
      <c r="H107" s="193"/>
      <c r="I107" s="197"/>
      <c r="M107" s="172" t="e">
        <f t="shared" si="6"/>
        <v>#N/A</v>
      </c>
      <c r="N107" s="172" t="e">
        <f t="shared" si="5"/>
        <v>#N/A</v>
      </c>
    </row>
    <row r="108" spans="1:14" s="127" customFormat="1">
      <c r="A108" s="190"/>
      <c r="B108" s="191"/>
      <c r="C108" s="191"/>
      <c r="D108" s="191"/>
      <c r="E108" s="192"/>
      <c r="F108" s="192"/>
      <c r="G108" s="164">
        <f t="shared" si="4"/>
        <v>0</v>
      </c>
      <c r="H108" s="193"/>
      <c r="I108" s="197"/>
      <c r="M108" s="172" t="e">
        <f t="shared" si="6"/>
        <v>#N/A</v>
      </c>
      <c r="N108" s="172" t="e">
        <f t="shared" si="5"/>
        <v>#N/A</v>
      </c>
    </row>
    <row r="109" spans="1:14" s="127" customFormat="1">
      <c r="A109" s="190"/>
      <c r="B109" s="191"/>
      <c r="C109" s="191"/>
      <c r="D109" s="191"/>
      <c r="E109" s="192"/>
      <c r="F109" s="192"/>
      <c r="G109" s="164">
        <f t="shared" si="4"/>
        <v>0</v>
      </c>
      <c r="H109" s="193"/>
      <c r="I109" s="197"/>
      <c r="M109" s="172" t="e">
        <f t="shared" si="6"/>
        <v>#N/A</v>
      </c>
      <c r="N109" s="172" t="e">
        <f t="shared" si="5"/>
        <v>#N/A</v>
      </c>
    </row>
    <row r="110" spans="1:14" s="127" customFormat="1">
      <c r="A110" s="190"/>
      <c r="B110" s="191"/>
      <c r="C110" s="191"/>
      <c r="D110" s="191"/>
      <c r="E110" s="192"/>
      <c r="F110" s="192"/>
      <c r="G110" s="164">
        <f t="shared" si="4"/>
        <v>0</v>
      </c>
      <c r="H110" s="193"/>
      <c r="I110" s="197"/>
      <c r="M110" s="172" t="e">
        <f t="shared" si="6"/>
        <v>#N/A</v>
      </c>
      <c r="N110" s="172" t="e">
        <f t="shared" si="5"/>
        <v>#N/A</v>
      </c>
    </row>
    <row r="111" spans="1:14" s="127" customFormat="1">
      <c r="A111" s="190"/>
      <c r="B111" s="191"/>
      <c r="C111" s="191"/>
      <c r="D111" s="191"/>
      <c r="E111" s="192"/>
      <c r="F111" s="192"/>
      <c r="G111" s="164">
        <f t="shared" ref="G111:G131" si="7">E111*F111</f>
        <v>0</v>
      </c>
      <c r="H111" s="193"/>
      <c r="I111" s="197"/>
      <c r="M111" s="172" t="e">
        <f t="shared" si="6"/>
        <v>#N/A</v>
      </c>
      <c r="N111" s="172" t="e">
        <f t="shared" si="5"/>
        <v>#N/A</v>
      </c>
    </row>
    <row r="112" spans="1:14" s="127" customFormat="1">
      <c r="A112" s="190"/>
      <c r="B112" s="191"/>
      <c r="C112" s="191"/>
      <c r="D112" s="191"/>
      <c r="E112" s="192"/>
      <c r="F112" s="192"/>
      <c r="G112" s="164">
        <f t="shared" si="7"/>
        <v>0</v>
      </c>
      <c r="H112" s="193"/>
      <c r="I112" s="197"/>
      <c r="M112" s="172" t="e">
        <f t="shared" si="6"/>
        <v>#N/A</v>
      </c>
      <c r="N112" s="172" t="e">
        <f t="shared" si="5"/>
        <v>#N/A</v>
      </c>
    </row>
    <row r="113" spans="1:14" s="127" customFormat="1">
      <c r="A113" s="190"/>
      <c r="B113" s="191"/>
      <c r="C113" s="191"/>
      <c r="D113" s="191"/>
      <c r="E113" s="192"/>
      <c r="F113" s="192"/>
      <c r="G113" s="164">
        <f t="shared" si="7"/>
        <v>0</v>
      </c>
      <c r="H113" s="193"/>
      <c r="I113" s="197"/>
      <c r="M113" s="172" t="e">
        <f t="shared" si="6"/>
        <v>#N/A</v>
      </c>
      <c r="N113" s="172" t="e">
        <f t="shared" si="5"/>
        <v>#N/A</v>
      </c>
    </row>
    <row r="114" spans="1:14" s="127" customFormat="1">
      <c r="A114" s="190"/>
      <c r="B114" s="191"/>
      <c r="C114" s="191"/>
      <c r="D114" s="191"/>
      <c r="E114" s="192"/>
      <c r="F114" s="192"/>
      <c r="G114" s="164">
        <f t="shared" si="7"/>
        <v>0</v>
      </c>
      <c r="H114" s="193"/>
      <c r="I114" s="197"/>
      <c r="M114" s="172" t="e">
        <f t="shared" si="6"/>
        <v>#N/A</v>
      </c>
      <c r="N114" s="172" t="e">
        <f t="shared" si="5"/>
        <v>#N/A</v>
      </c>
    </row>
    <row r="115" spans="1:14" s="127" customFormat="1">
      <c r="A115" s="190"/>
      <c r="B115" s="191"/>
      <c r="C115" s="191"/>
      <c r="D115" s="191"/>
      <c r="E115" s="192"/>
      <c r="F115" s="192"/>
      <c r="G115" s="164">
        <f t="shared" si="7"/>
        <v>0</v>
      </c>
      <c r="H115" s="193"/>
      <c r="I115" s="197"/>
      <c r="M115" s="172" t="e">
        <f t="shared" si="6"/>
        <v>#N/A</v>
      </c>
      <c r="N115" s="172" t="e">
        <f t="shared" si="5"/>
        <v>#N/A</v>
      </c>
    </row>
    <row r="116" spans="1:14" s="127" customFormat="1">
      <c r="A116" s="190"/>
      <c r="B116" s="191"/>
      <c r="C116" s="191"/>
      <c r="D116" s="191"/>
      <c r="E116" s="192"/>
      <c r="F116" s="192"/>
      <c r="G116" s="164">
        <f t="shared" si="7"/>
        <v>0</v>
      </c>
      <c r="H116" s="193"/>
      <c r="I116" s="197"/>
      <c r="M116" s="172" t="e">
        <f t="shared" si="6"/>
        <v>#N/A</v>
      </c>
      <c r="N116" s="172" t="e">
        <f t="shared" si="5"/>
        <v>#N/A</v>
      </c>
    </row>
    <row r="117" spans="1:14" s="127" customFormat="1">
      <c r="A117" s="190"/>
      <c r="B117" s="191"/>
      <c r="C117" s="191"/>
      <c r="D117" s="191"/>
      <c r="E117" s="192"/>
      <c r="F117" s="192"/>
      <c r="G117" s="164">
        <f t="shared" si="7"/>
        <v>0</v>
      </c>
      <c r="H117" s="193"/>
      <c r="I117" s="197"/>
      <c r="M117" s="172" t="e">
        <f t="shared" si="6"/>
        <v>#N/A</v>
      </c>
      <c r="N117" s="172" t="e">
        <f t="shared" si="5"/>
        <v>#N/A</v>
      </c>
    </row>
    <row r="118" spans="1:14" s="127" customFormat="1">
      <c r="A118" s="190"/>
      <c r="B118" s="191"/>
      <c r="C118" s="191"/>
      <c r="D118" s="191"/>
      <c r="E118" s="192"/>
      <c r="F118" s="192"/>
      <c r="G118" s="164">
        <f t="shared" si="7"/>
        <v>0</v>
      </c>
      <c r="H118" s="193"/>
      <c r="I118" s="197"/>
      <c r="M118" s="172" t="e">
        <f t="shared" si="6"/>
        <v>#N/A</v>
      </c>
      <c r="N118" s="172" t="e">
        <f t="shared" si="5"/>
        <v>#N/A</v>
      </c>
    </row>
    <row r="119" spans="1:14" s="127" customFormat="1">
      <c r="A119" s="190"/>
      <c r="B119" s="191"/>
      <c r="C119" s="191"/>
      <c r="D119" s="191"/>
      <c r="E119" s="192"/>
      <c r="F119" s="192"/>
      <c r="G119" s="164">
        <f t="shared" si="7"/>
        <v>0</v>
      </c>
      <c r="H119" s="193"/>
      <c r="I119" s="197"/>
      <c r="M119" s="172" t="e">
        <f t="shared" si="6"/>
        <v>#N/A</v>
      </c>
      <c r="N119" s="172" t="e">
        <f t="shared" si="5"/>
        <v>#N/A</v>
      </c>
    </row>
    <row r="120" spans="1:14" s="127" customFormat="1">
      <c r="A120" s="190"/>
      <c r="B120" s="191"/>
      <c r="C120" s="191"/>
      <c r="D120" s="191"/>
      <c r="E120" s="192"/>
      <c r="F120" s="192"/>
      <c r="G120" s="164">
        <f t="shared" si="7"/>
        <v>0</v>
      </c>
      <c r="H120" s="193"/>
      <c r="I120" s="197"/>
      <c r="M120" s="172" t="e">
        <f t="shared" si="6"/>
        <v>#N/A</v>
      </c>
      <c r="N120" s="172" t="e">
        <f t="shared" si="5"/>
        <v>#N/A</v>
      </c>
    </row>
    <row r="121" spans="1:14" s="127" customFormat="1">
      <c r="A121" s="190"/>
      <c r="B121" s="191"/>
      <c r="C121" s="191"/>
      <c r="D121" s="191"/>
      <c r="E121" s="192"/>
      <c r="F121" s="192"/>
      <c r="G121" s="164">
        <f t="shared" si="7"/>
        <v>0</v>
      </c>
      <c r="H121" s="193"/>
      <c r="I121" s="197"/>
      <c r="M121" s="172" t="e">
        <f t="shared" si="6"/>
        <v>#N/A</v>
      </c>
      <c r="N121" s="172" t="e">
        <f t="shared" si="5"/>
        <v>#N/A</v>
      </c>
    </row>
    <row r="122" spans="1:14" s="127" customFormat="1">
      <c r="A122" s="190"/>
      <c r="B122" s="191"/>
      <c r="C122" s="191"/>
      <c r="D122" s="191"/>
      <c r="E122" s="192"/>
      <c r="F122" s="192"/>
      <c r="G122" s="164">
        <f t="shared" si="7"/>
        <v>0</v>
      </c>
      <c r="H122" s="193"/>
      <c r="I122" s="197"/>
      <c r="M122" s="172" t="e">
        <f t="shared" si="6"/>
        <v>#N/A</v>
      </c>
      <c r="N122" s="172" t="e">
        <f t="shared" si="5"/>
        <v>#N/A</v>
      </c>
    </row>
    <row r="123" spans="1:14" s="127" customFormat="1">
      <c r="A123" s="190"/>
      <c r="B123" s="191"/>
      <c r="C123" s="191"/>
      <c r="D123" s="191"/>
      <c r="E123" s="192"/>
      <c r="F123" s="192"/>
      <c r="G123" s="164">
        <f t="shared" si="7"/>
        <v>0</v>
      </c>
      <c r="H123" s="193"/>
      <c r="I123" s="197"/>
      <c r="M123" s="172" t="e">
        <f t="shared" si="6"/>
        <v>#N/A</v>
      </c>
      <c r="N123" s="172" t="e">
        <f t="shared" si="5"/>
        <v>#N/A</v>
      </c>
    </row>
    <row r="124" spans="1:14" s="127" customFormat="1">
      <c r="A124" s="190"/>
      <c r="B124" s="191"/>
      <c r="C124" s="191"/>
      <c r="D124" s="191"/>
      <c r="E124" s="192"/>
      <c r="F124" s="192"/>
      <c r="G124" s="164">
        <f t="shared" si="7"/>
        <v>0</v>
      </c>
      <c r="H124" s="193"/>
      <c r="I124" s="197"/>
      <c r="M124" s="172" t="e">
        <f t="shared" si="6"/>
        <v>#N/A</v>
      </c>
      <c r="N124" s="172" t="e">
        <f t="shared" si="5"/>
        <v>#N/A</v>
      </c>
    </row>
    <row r="125" spans="1:14" s="127" customFormat="1">
      <c r="A125" s="190"/>
      <c r="B125" s="191"/>
      <c r="C125" s="191"/>
      <c r="D125" s="191"/>
      <c r="E125" s="192"/>
      <c r="F125" s="192"/>
      <c r="G125" s="164">
        <f t="shared" si="7"/>
        <v>0</v>
      </c>
      <c r="H125" s="193"/>
      <c r="I125" s="197"/>
      <c r="M125" s="172" t="e">
        <f t="shared" si="6"/>
        <v>#N/A</v>
      </c>
      <c r="N125" s="172" t="e">
        <f t="shared" si="5"/>
        <v>#N/A</v>
      </c>
    </row>
    <row r="126" spans="1:14" s="127" customFormat="1">
      <c r="A126" s="190"/>
      <c r="B126" s="191"/>
      <c r="C126" s="191"/>
      <c r="D126" s="191"/>
      <c r="E126" s="192"/>
      <c r="F126" s="192"/>
      <c r="G126" s="164">
        <f t="shared" si="7"/>
        <v>0</v>
      </c>
      <c r="H126" s="193"/>
      <c r="I126" s="197"/>
      <c r="M126" s="172" t="e">
        <f t="shared" si="6"/>
        <v>#N/A</v>
      </c>
      <c r="N126" s="172" t="e">
        <f t="shared" si="5"/>
        <v>#N/A</v>
      </c>
    </row>
    <row r="127" spans="1:14" s="127" customFormat="1">
      <c r="A127" s="190"/>
      <c r="B127" s="191"/>
      <c r="C127" s="191"/>
      <c r="D127" s="191"/>
      <c r="E127" s="192"/>
      <c r="F127" s="192"/>
      <c r="G127" s="164">
        <f t="shared" si="7"/>
        <v>0</v>
      </c>
      <c r="H127" s="193"/>
      <c r="I127" s="197"/>
      <c r="M127" s="172" t="e">
        <f t="shared" si="6"/>
        <v>#N/A</v>
      </c>
      <c r="N127" s="172" t="e">
        <f t="shared" si="5"/>
        <v>#N/A</v>
      </c>
    </row>
    <row r="128" spans="1:14" s="127" customFormat="1">
      <c r="A128" s="190"/>
      <c r="B128" s="191"/>
      <c r="C128" s="191"/>
      <c r="D128" s="191"/>
      <c r="E128" s="192"/>
      <c r="F128" s="192"/>
      <c r="G128" s="164">
        <f t="shared" si="7"/>
        <v>0</v>
      </c>
      <c r="H128" s="193"/>
      <c r="I128" s="197"/>
      <c r="M128" s="172" t="e">
        <f t="shared" si="6"/>
        <v>#N/A</v>
      </c>
      <c r="N128" s="172" t="e">
        <f t="shared" si="5"/>
        <v>#N/A</v>
      </c>
    </row>
    <row r="129" spans="1:14" s="127" customFormat="1">
      <c r="A129" s="190"/>
      <c r="B129" s="191"/>
      <c r="C129" s="191"/>
      <c r="D129" s="191"/>
      <c r="E129" s="192"/>
      <c r="F129" s="192"/>
      <c r="G129" s="164">
        <f t="shared" si="7"/>
        <v>0</v>
      </c>
      <c r="H129" s="193"/>
      <c r="I129" s="197"/>
      <c r="M129" s="172" t="e">
        <f t="shared" si="6"/>
        <v>#N/A</v>
      </c>
      <c r="N129" s="172" t="e">
        <f t="shared" si="5"/>
        <v>#N/A</v>
      </c>
    </row>
    <row r="130" spans="1:14" s="127" customFormat="1">
      <c r="A130" s="190"/>
      <c r="B130" s="191"/>
      <c r="C130" s="191"/>
      <c r="D130" s="191"/>
      <c r="E130" s="192"/>
      <c r="F130" s="192"/>
      <c r="G130" s="164">
        <f t="shared" si="7"/>
        <v>0</v>
      </c>
      <c r="H130" s="193"/>
      <c r="I130" s="197"/>
      <c r="M130" s="172" t="e">
        <f t="shared" si="6"/>
        <v>#N/A</v>
      </c>
      <c r="N130" s="172" t="e">
        <f t="shared" si="5"/>
        <v>#N/A</v>
      </c>
    </row>
    <row r="131" spans="1:14" s="127" customFormat="1">
      <c r="A131" s="190"/>
      <c r="B131" s="191"/>
      <c r="C131" s="191"/>
      <c r="D131" s="191"/>
      <c r="E131" s="192"/>
      <c r="F131" s="192"/>
      <c r="G131" s="164">
        <f t="shared" si="7"/>
        <v>0</v>
      </c>
      <c r="H131" s="193"/>
      <c r="I131" s="197"/>
      <c r="M131" s="172" t="e">
        <f t="shared" si="6"/>
        <v>#N/A</v>
      </c>
      <c r="N131" s="172" t="e">
        <f t="shared" si="5"/>
        <v>#N/A</v>
      </c>
    </row>
    <row r="132" spans="1:14" s="127" customFormat="1">
      <c r="A132" s="190"/>
      <c r="B132" s="191"/>
      <c r="C132" s="191"/>
      <c r="D132" s="191"/>
      <c r="E132" s="192"/>
      <c r="F132" s="192"/>
      <c r="G132" s="164">
        <f t="shared" si="2"/>
        <v>0</v>
      </c>
      <c r="H132" s="193"/>
      <c r="I132" s="197"/>
      <c r="M132" s="172" t="e">
        <f t="shared" si="6"/>
        <v>#N/A</v>
      </c>
      <c r="N132" s="172" t="e">
        <f t="shared" si="5"/>
        <v>#N/A</v>
      </c>
    </row>
    <row r="133" spans="1:14" s="127" customFormat="1">
      <c r="A133" s="190"/>
      <c r="B133" s="191"/>
      <c r="C133" s="191"/>
      <c r="D133" s="191"/>
      <c r="E133" s="192"/>
      <c r="F133" s="192"/>
      <c r="G133" s="164">
        <f t="shared" si="2"/>
        <v>0</v>
      </c>
      <c r="H133" s="193"/>
      <c r="I133" s="197"/>
      <c r="M133" s="172" t="e">
        <f t="shared" si="6"/>
        <v>#N/A</v>
      </c>
      <c r="N133" s="172" t="e">
        <f t="shared" si="5"/>
        <v>#N/A</v>
      </c>
    </row>
  </sheetData>
  <sheetProtection algorithmName="SHA-512" hashValue="CuViqU0CBRAoCfxcbI/IOm4irfR6WxR6TGUrG3qzto2/Jjg6aSOsYDjGRm8Ow6LtuvgegfMzOxHQBX82FoO/Kw==" saltValue="pUCCnoj8nshhnYFjT5uWrQ==" spinCount="100000" sheet="1" insertRows="0" selectLockedCells="1"/>
  <mergeCells count="11">
    <mergeCell ref="B8:D8"/>
    <mergeCell ref="E8:F8"/>
    <mergeCell ref="B9:D9"/>
    <mergeCell ref="E9:F9"/>
    <mergeCell ref="F3:H3"/>
    <mergeCell ref="A5:D5"/>
    <mergeCell ref="E5:F5"/>
    <mergeCell ref="B6:D6"/>
    <mergeCell ref="E6:F6"/>
    <mergeCell ref="B7:D7"/>
    <mergeCell ref="E7:F7"/>
  </mergeCells>
  <phoneticPr fontId="2"/>
  <dataValidations count="1">
    <dataValidation type="list" allowBlank="1" showInputMessage="1" showErrorMessage="1" sqref="A19:A133" xr:uid="{F865754D-E65A-4C97-8CAF-9719D51256CC}">
      <formula1>$A$6:$A$9</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A16" sqref="A16:W16"/>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282"/>
      <c r="B2" s="282"/>
      <c r="C2" s="282"/>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283" t="s">
        <v>129</v>
      </c>
      <c r="B4" s="283"/>
      <c r="C4" s="284"/>
      <c r="D4" s="284"/>
      <c r="E4" s="284"/>
      <c r="F4" s="284"/>
      <c r="G4" s="284"/>
      <c r="H4" s="284"/>
      <c r="I4" s="284"/>
      <c r="J4" s="284"/>
      <c r="K4" s="284"/>
      <c r="L4" s="284"/>
      <c r="M4" s="284"/>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257">
        <f>基本情報!E8</f>
        <v>0</v>
      </c>
      <c r="J7" s="294"/>
      <c r="K7" s="294"/>
      <c r="L7" s="294"/>
      <c r="M7" s="294"/>
    </row>
    <row r="8" spans="1:13">
      <c r="A8" s="18"/>
      <c r="B8" s="18"/>
      <c r="C8" s="18"/>
      <c r="D8" s="18"/>
      <c r="E8" s="18"/>
      <c r="F8" s="18"/>
      <c r="G8" s="18"/>
      <c r="H8" s="18"/>
      <c r="I8" s="18"/>
      <c r="J8" s="18"/>
      <c r="K8" s="18"/>
      <c r="L8" s="18"/>
      <c r="M8" s="18"/>
    </row>
    <row r="9" spans="1:13" ht="19.5" thickBot="1">
      <c r="A9" s="285" t="s">
        <v>70</v>
      </c>
      <c r="B9" s="286"/>
      <c r="C9" s="18"/>
      <c r="D9" s="18"/>
      <c r="E9" s="18"/>
      <c r="F9" s="18"/>
      <c r="G9" s="18"/>
      <c r="H9" s="287" t="s">
        <v>71</v>
      </c>
      <c r="I9" s="287"/>
      <c r="J9" s="288"/>
      <c r="K9" s="288"/>
      <c r="L9" s="288"/>
      <c r="M9" s="18"/>
    </row>
    <row r="10" spans="1:13" ht="29.45" customHeight="1" thickBot="1">
      <c r="A10" s="18"/>
      <c r="B10" s="289" t="s">
        <v>72</v>
      </c>
      <c r="C10" s="290"/>
      <c r="D10" s="290"/>
      <c r="E10" s="290"/>
      <c r="F10" s="290"/>
      <c r="G10" s="291"/>
      <c r="H10" s="292" t="s">
        <v>73</v>
      </c>
      <c r="I10" s="290"/>
      <c r="J10" s="290"/>
      <c r="K10" s="290"/>
      <c r="L10" s="293"/>
      <c r="M10" s="18"/>
    </row>
    <row r="11" spans="1:13" ht="29.45" customHeight="1">
      <c r="A11" s="18"/>
      <c r="B11" s="295" t="s">
        <v>82</v>
      </c>
      <c r="C11" s="296"/>
      <c r="D11" s="296"/>
      <c r="E11" s="296"/>
      <c r="F11" s="296"/>
      <c r="G11" s="297"/>
      <c r="H11" s="19"/>
      <c r="I11" s="20"/>
      <c r="J11" s="298">
        <f>'別紙3-3'!J13</f>
        <v>0</v>
      </c>
      <c r="K11" s="298"/>
      <c r="L11" s="21"/>
      <c r="M11" s="18"/>
    </row>
    <row r="12" spans="1:13" ht="29.45" customHeight="1">
      <c r="A12" s="18"/>
      <c r="B12" s="299" t="s">
        <v>74</v>
      </c>
      <c r="C12" s="300"/>
      <c r="D12" s="300"/>
      <c r="E12" s="300"/>
      <c r="F12" s="300"/>
      <c r="G12" s="301"/>
      <c r="H12" s="22"/>
      <c r="I12" s="23"/>
      <c r="J12" s="302">
        <f>J18-J11-J13</f>
        <v>0</v>
      </c>
      <c r="K12" s="302"/>
      <c r="L12" s="24"/>
      <c r="M12" s="18"/>
    </row>
    <row r="13" spans="1:13" ht="29.45" customHeight="1" thickBot="1">
      <c r="A13" s="18"/>
      <c r="B13" s="299" t="s">
        <v>75</v>
      </c>
      <c r="C13" s="300"/>
      <c r="D13" s="300"/>
      <c r="E13" s="300"/>
      <c r="F13" s="300"/>
      <c r="G13" s="301"/>
      <c r="H13" s="25"/>
      <c r="I13" s="26"/>
      <c r="J13" s="303">
        <f>'別紙3-3'!D13</f>
        <v>0</v>
      </c>
      <c r="K13" s="303"/>
      <c r="L13" s="27"/>
      <c r="M13" s="18"/>
    </row>
    <row r="14" spans="1:13" ht="29.45" customHeight="1" thickBot="1">
      <c r="A14" s="18"/>
      <c r="B14" s="304" t="s">
        <v>76</v>
      </c>
      <c r="C14" s="305"/>
      <c r="D14" s="305"/>
      <c r="E14" s="305"/>
      <c r="F14" s="305"/>
      <c r="G14" s="306"/>
      <c r="H14" s="28"/>
      <c r="I14" s="307">
        <f>SUM(J11:K13)</f>
        <v>0</v>
      </c>
      <c r="J14" s="307"/>
      <c r="K14" s="307"/>
      <c r="L14" s="29"/>
      <c r="M14" s="18"/>
    </row>
    <row r="15" spans="1:13">
      <c r="A15" s="18"/>
      <c r="B15" s="308"/>
      <c r="C15" s="308"/>
      <c r="D15" s="308"/>
      <c r="E15" s="308"/>
      <c r="F15" s="308"/>
      <c r="G15" s="308"/>
      <c r="H15" s="308"/>
      <c r="I15" s="308"/>
      <c r="J15" s="308"/>
      <c r="K15" s="308"/>
      <c r="L15" s="308"/>
      <c r="M15" s="18"/>
    </row>
    <row r="16" spans="1:13" ht="19.5" thickBot="1">
      <c r="A16" s="285" t="s">
        <v>77</v>
      </c>
      <c r="B16" s="286"/>
      <c r="C16" s="18"/>
      <c r="D16" s="18"/>
      <c r="E16" s="18"/>
      <c r="F16" s="18"/>
      <c r="G16" s="18"/>
      <c r="H16" s="287" t="s">
        <v>71</v>
      </c>
      <c r="I16" s="287"/>
      <c r="J16" s="288"/>
      <c r="K16" s="288"/>
      <c r="L16" s="288"/>
      <c r="M16" s="18"/>
    </row>
    <row r="17" spans="1:13" ht="29.45" customHeight="1" thickBot="1">
      <c r="A17" s="18"/>
      <c r="B17" s="289" t="s">
        <v>72</v>
      </c>
      <c r="C17" s="290"/>
      <c r="D17" s="290"/>
      <c r="E17" s="290"/>
      <c r="F17" s="290"/>
      <c r="G17" s="291"/>
      <c r="H17" s="292" t="s">
        <v>73</v>
      </c>
      <c r="I17" s="290"/>
      <c r="J17" s="290"/>
      <c r="K17" s="290"/>
      <c r="L17" s="293"/>
      <c r="M17" s="18"/>
    </row>
    <row r="18" spans="1:13" ht="29.45" customHeight="1">
      <c r="A18" s="18"/>
      <c r="B18" s="309" t="s">
        <v>78</v>
      </c>
      <c r="C18" s="310"/>
      <c r="D18" s="310"/>
      <c r="E18" s="310"/>
      <c r="F18" s="310"/>
      <c r="G18" s="311"/>
      <c r="H18" s="30"/>
      <c r="I18" s="31"/>
      <c r="J18" s="312">
        <f>'別紙3-3'!C13</f>
        <v>0</v>
      </c>
      <c r="K18" s="312"/>
      <c r="L18" s="32"/>
      <c r="M18" s="18"/>
    </row>
    <row r="19" spans="1:13" ht="29.45" customHeight="1">
      <c r="A19" s="18"/>
      <c r="B19" s="313"/>
      <c r="C19" s="314"/>
      <c r="D19" s="314"/>
      <c r="E19" s="314"/>
      <c r="F19" s="314"/>
      <c r="G19" s="315"/>
      <c r="H19" s="33"/>
      <c r="I19" s="316"/>
      <c r="J19" s="316"/>
      <c r="K19" s="316"/>
      <c r="L19" s="34"/>
      <c r="M19" s="18"/>
    </row>
    <row r="20" spans="1:13" ht="29.45" customHeight="1" thickBot="1">
      <c r="A20" s="18"/>
      <c r="B20" s="317"/>
      <c r="C20" s="318"/>
      <c r="D20" s="318"/>
      <c r="E20" s="318"/>
      <c r="F20" s="318"/>
      <c r="G20" s="319"/>
      <c r="H20" s="35"/>
      <c r="I20" s="320"/>
      <c r="J20" s="320"/>
      <c r="K20" s="320"/>
      <c r="L20" s="36"/>
      <c r="M20" s="18"/>
    </row>
    <row r="21" spans="1:13" ht="29.45" customHeight="1" thickBot="1">
      <c r="A21" s="18"/>
      <c r="B21" s="304" t="s">
        <v>76</v>
      </c>
      <c r="C21" s="305"/>
      <c r="D21" s="305"/>
      <c r="E21" s="305"/>
      <c r="F21" s="305"/>
      <c r="G21" s="306"/>
      <c r="H21" s="28"/>
      <c r="I21" s="307">
        <f>SUM(J18:K20)</f>
        <v>0</v>
      </c>
      <c r="J21" s="307"/>
      <c r="K21" s="307"/>
      <c r="L21" s="29"/>
      <c r="M21" s="18"/>
    </row>
    <row r="22" spans="1:13">
      <c r="A22" s="18"/>
      <c r="B22" s="18"/>
      <c r="C22" s="18"/>
      <c r="D22" s="18"/>
      <c r="E22" s="18"/>
      <c r="F22" s="18"/>
      <c r="G22" s="18"/>
      <c r="H22" s="18"/>
      <c r="I22" s="18"/>
      <c r="J22" s="18"/>
      <c r="K22" s="18"/>
      <c r="L22" s="18"/>
      <c r="M22" s="18"/>
    </row>
    <row r="23" spans="1:13">
      <c r="A23" s="18"/>
      <c r="B23" s="286" t="s">
        <v>79</v>
      </c>
      <c r="C23" s="286"/>
      <c r="D23" s="286"/>
      <c r="E23" s="286"/>
      <c r="F23" s="286"/>
      <c r="G23" s="286"/>
      <c r="H23" s="286"/>
      <c r="I23" s="286"/>
      <c r="J23" s="286"/>
      <c r="K23" s="37"/>
      <c r="L23" s="18"/>
      <c r="M23" s="18"/>
    </row>
    <row r="24" spans="1:13">
      <c r="A24" s="18"/>
      <c r="B24" s="37"/>
      <c r="C24" s="37"/>
      <c r="D24" s="37"/>
      <c r="E24" s="37"/>
      <c r="F24" s="37"/>
      <c r="G24" s="37"/>
      <c r="H24" s="37"/>
      <c r="I24" s="37"/>
      <c r="J24" s="37"/>
      <c r="K24" s="37"/>
      <c r="L24" s="18"/>
      <c r="M24" s="18"/>
    </row>
    <row r="25" spans="1:13">
      <c r="A25" s="18"/>
      <c r="B25" s="37"/>
      <c r="C25" s="1"/>
      <c r="D25" s="324" t="str">
        <f>'様式第５号（実績報告書）'!Q3</f>
        <v>令和５年　月　　日</v>
      </c>
      <c r="E25" s="325"/>
      <c r="F25" s="325"/>
      <c r="G25" s="325"/>
      <c r="H25" s="325"/>
      <c r="I25" s="325"/>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23" t="s">
        <v>83</v>
      </c>
      <c r="E27" s="323"/>
      <c r="F27" s="281" t="s">
        <v>102</v>
      </c>
      <c r="G27" s="281"/>
      <c r="H27" s="281"/>
      <c r="I27" s="281"/>
      <c r="J27" s="281"/>
      <c r="K27" s="281"/>
      <c r="L27" s="281"/>
      <c r="M27" s="281"/>
    </row>
    <row r="28" spans="1:13">
      <c r="A28" s="18"/>
      <c r="B28" s="18"/>
      <c r="C28" s="18"/>
      <c r="D28" s="38"/>
      <c r="E28" s="38"/>
      <c r="F28" s="39"/>
      <c r="G28" s="326" t="str">
        <f>IF(基本情報!E5="","",基本情報!E5)</f>
        <v/>
      </c>
      <c r="H28" s="326"/>
      <c r="I28" s="326"/>
      <c r="J28" s="326"/>
      <c r="K28" s="326"/>
      <c r="L28" s="326"/>
      <c r="M28" s="326"/>
    </row>
    <row r="29" spans="1:13" ht="9" customHeight="1">
      <c r="A29" s="18"/>
      <c r="B29" s="37"/>
      <c r="C29" s="37"/>
      <c r="D29" s="37"/>
      <c r="E29" s="37"/>
      <c r="F29" s="37"/>
      <c r="G29" s="37"/>
      <c r="H29" s="37"/>
      <c r="I29" s="37"/>
      <c r="J29" s="37"/>
      <c r="K29" s="37"/>
      <c r="L29" s="18"/>
      <c r="M29" s="18"/>
    </row>
    <row r="30" spans="1:13">
      <c r="A30" s="18"/>
      <c r="B30" s="18"/>
      <c r="C30" s="18"/>
      <c r="D30" s="321" t="s">
        <v>84</v>
      </c>
      <c r="E30" s="321"/>
      <c r="F30" s="281" t="s">
        <v>103</v>
      </c>
      <c r="G30" s="281"/>
      <c r="H30" s="281"/>
      <c r="I30" s="281"/>
      <c r="J30" s="281"/>
      <c r="K30" s="281"/>
      <c r="L30" s="281"/>
      <c r="M30" s="281"/>
    </row>
    <row r="31" spans="1:13">
      <c r="A31" s="18"/>
      <c r="B31" s="18"/>
      <c r="C31" s="18"/>
      <c r="D31" s="322"/>
      <c r="E31" s="322"/>
      <c r="F31" s="40"/>
      <c r="G31" s="280" t="str">
        <f>IF(基本情報!E6="","",基本情報!E6)</f>
        <v/>
      </c>
      <c r="H31" s="280"/>
      <c r="I31" s="280"/>
      <c r="J31" s="280"/>
      <c r="K31" s="280"/>
      <c r="L31" s="280"/>
      <c r="M31" s="280"/>
    </row>
    <row r="32" spans="1:13">
      <c r="A32" s="18"/>
      <c r="B32" s="18"/>
      <c r="C32" s="18"/>
      <c r="D32" s="18"/>
      <c r="E32" s="18"/>
      <c r="F32" s="18"/>
      <c r="G32" s="280">
        <f>基本情報!E7</f>
        <v>0</v>
      </c>
      <c r="H32" s="280"/>
      <c r="I32" s="280"/>
      <c r="J32" s="280"/>
      <c r="K32" s="280"/>
      <c r="L32" s="280"/>
      <c r="M32" s="280"/>
    </row>
  </sheetData>
  <sheetProtection algorithmName="SHA-512" hashValue="ZHzrCQi2c3t4pwjHyxiD4z1a40BjkdF9SbmmPb8Y6J6pm8aPh6E2GWnYuebonCWppI7IT9EeTl2PIMglJm+rnA==" saltValue="kCeJLM3xNIvNb73PPS+I0g=="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G32:M32"/>
    <mergeCell ref="B21:G21"/>
    <mergeCell ref="I21:K21"/>
    <mergeCell ref="B23:J23"/>
    <mergeCell ref="D25:I25"/>
    <mergeCell ref="D27:E27"/>
    <mergeCell ref="F27:M27"/>
    <mergeCell ref="G28:M28"/>
    <mergeCell ref="D30:E30"/>
    <mergeCell ref="F30:M30"/>
    <mergeCell ref="D31:E31"/>
    <mergeCell ref="G31:M31"/>
  </mergeCells>
  <phoneticPr fontId="2"/>
  <pageMargins left="0.7" right="0.4" top="0.75" bottom="0.75" header="0.3" footer="0.3"/>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E5E3-7226-4C22-A560-4EA8DBB2C262}">
  <sheetPr>
    <tabColor rgb="FFFFC000"/>
  </sheetPr>
  <dimension ref="A1:U44"/>
  <sheetViews>
    <sheetView showGridLines="0" view="pageBreakPreview" topLeftCell="A9" zoomScale="85" zoomScaleNormal="85" zoomScaleSheetLayoutView="85" workbookViewId="0">
      <selection activeCell="P14" sqref="P14:T15"/>
    </sheetView>
  </sheetViews>
  <sheetFormatPr defaultRowHeight="18.75"/>
  <cols>
    <col min="1" max="21" width="4.5" customWidth="1"/>
  </cols>
  <sheetData>
    <row r="1" spans="1:21">
      <c r="A1" s="139"/>
      <c r="B1" s="139"/>
      <c r="C1" s="139"/>
      <c r="D1" s="139"/>
      <c r="E1" s="139"/>
      <c r="F1" s="139"/>
      <c r="G1" s="139"/>
      <c r="H1" s="139"/>
      <c r="I1" s="139"/>
      <c r="J1" s="139"/>
      <c r="K1" s="139"/>
      <c r="L1" s="139"/>
      <c r="M1" s="139"/>
      <c r="N1" s="139"/>
      <c r="O1" s="139"/>
      <c r="P1" s="139"/>
      <c r="Q1" s="139"/>
      <c r="R1" s="139"/>
      <c r="S1" s="139"/>
      <c r="T1" s="139"/>
      <c r="U1" s="136" t="s">
        <v>251</v>
      </c>
    </row>
    <row r="2" spans="1:21">
      <c r="A2" s="140"/>
      <c r="B2" s="140"/>
      <c r="C2" s="140"/>
      <c r="D2" s="140"/>
      <c r="E2" s="140"/>
      <c r="F2" s="140"/>
      <c r="G2" s="140"/>
      <c r="H2" s="140"/>
      <c r="I2" s="139"/>
      <c r="J2" s="139"/>
      <c r="K2" s="139"/>
      <c r="L2" s="139"/>
      <c r="M2" s="139"/>
      <c r="N2" s="139"/>
      <c r="O2" s="139"/>
      <c r="P2" s="139"/>
      <c r="Q2" s="139"/>
      <c r="R2" s="139"/>
      <c r="S2" s="139"/>
      <c r="T2" s="139"/>
      <c r="U2" s="141"/>
    </row>
    <row r="3" spans="1:21" ht="21">
      <c r="A3" s="335" t="s">
        <v>250</v>
      </c>
      <c r="B3" s="335"/>
      <c r="C3" s="335"/>
      <c r="D3" s="335"/>
      <c r="E3" s="335"/>
      <c r="F3" s="335"/>
      <c r="G3" s="335"/>
      <c r="H3" s="335"/>
      <c r="I3" s="336"/>
      <c r="J3" s="336"/>
      <c r="K3" s="336"/>
      <c r="L3" s="336"/>
      <c r="M3" s="336"/>
      <c r="N3" s="336"/>
      <c r="O3" s="336"/>
      <c r="P3" s="336"/>
      <c r="Q3" s="336"/>
      <c r="R3" s="336"/>
      <c r="S3" s="336"/>
      <c r="T3" s="336"/>
      <c r="U3" s="336"/>
    </row>
    <row r="4" spans="1:21" ht="21">
      <c r="A4" s="142"/>
      <c r="B4" s="142"/>
      <c r="C4" s="142"/>
      <c r="D4" s="142"/>
      <c r="E4" s="142"/>
      <c r="F4" s="142"/>
      <c r="G4" s="142"/>
      <c r="H4" s="142"/>
      <c r="I4" s="143"/>
      <c r="J4" s="143"/>
      <c r="K4" s="143"/>
      <c r="L4" s="143"/>
      <c r="M4" s="143"/>
      <c r="N4" s="143"/>
      <c r="O4" s="143"/>
      <c r="P4" s="143"/>
      <c r="Q4" s="143"/>
      <c r="R4" s="143"/>
      <c r="S4" s="143"/>
      <c r="T4" s="143"/>
      <c r="U4" s="143"/>
    </row>
    <row r="5" spans="1:21" ht="21">
      <c r="A5" s="142"/>
      <c r="B5" s="142"/>
      <c r="C5" s="142"/>
      <c r="D5" s="142"/>
      <c r="E5" s="142"/>
      <c r="F5" s="142"/>
      <c r="G5" s="142"/>
      <c r="H5" s="142"/>
      <c r="I5" s="143"/>
      <c r="J5" s="143"/>
      <c r="K5" s="143"/>
      <c r="L5" s="143"/>
      <c r="M5" s="143"/>
      <c r="N5" s="143"/>
      <c r="O5" s="143"/>
      <c r="P5" s="143"/>
      <c r="Q5" s="143"/>
      <c r="R5" s="143"/>
      <c r="S5" s="143"/>
      <c r="T5" s="143"/>
      <c r="U5" s="143"/>
    </row>
    <row r="6" spans="1:21" ht="21">
      <c r="A6" s="142"/>
      <c r="B6" s="142"/>
      <c r="C6" s="142"/>
      <c r="D6" s="142"/>
      <c r="E6" s="142"/>
      <c r="F6" s="142"/>
      <c r="G6" s="142"/>
      <c r="H6" s="142"/>
      <c r="I6" s="143"/>
      <c r="J6" s="143"/>
      <c r="K6" s="144" t="s">
        <v>101</v>
      </c>
      <c r="L6" s="337">
        <f>基本情報!E8</f>
        <v>0</v>
      </c>
      <c r="M6" s="338"/>
      <c r="N6" s="338"/>
      <c r="O6" s="338"/>
      <c r="P6" s="338"/>
      <c r="Q6" s="338"/>
      <c r="R6" s="338"/>
      <c r="S6" s="338"/>
      <c r="T6" s="338"/>
      <c r="U6" s="145"/>
    </row>
    <row r="7" spans="1:21">
      <c r="A7" s="146"/>
      <c r="B7" s="146"/>
      <c r="C7" s="146"/>
      <c r="D7" s="146"/>
      <c r="E7" s="146"/>
      <c r="F7" s="146"/>
      <c r="G7" s="146"/>
      <c r="H7" s="146"/>
      <c r="I7" s="146"/>
      <c r="J7" s="146"/>
      <c r="K7" s="146"/>
      <c r="L7" s="146"/>
      <c r="M7" s="146"/>
      <c r="N7" s="146"/>
      <c r="O7" s="146"/>
      <c r="P7" s="146"/>
      <c r="Q7" s="146"/>
      <c r="R7" s="146"/>
      <c r="S7" s="146"/>
      <c r="T7" s="146"/>
      <c r="U7" s="146"/>
    </row>
    <row r="8" spans="1:21">
      <c r="A8" s="147"/>
      <c r="B8" s="147"/>
      <c r="C8" s="147"/>
      <c r="D8" s="147"/>
      <c r="E8" s="147"/>
      <c r="F8" s="147"/>
      <c r="G8" s="147"/>
      <c r="H8" s="147"/>
      <c r="I8" s="147"/>
      <c r="J8" s="147"/>
      <c r="K8" s="147"/>
      <c r="L8" s="147"/>
      <c r="M8" s="147"/>
      <c r="N8" s="147"/>
      <c r="O8" s="147"/>
      <c r="P8" s="147"/>
      <c r="Q8" s="147"/>
      <c r="R8" s="147"/>
      <c r="S8" s="147"/>
      <c r="T8" s="147"/>
      <c r="U8" s="147"/>
    </row>
    <row r="9" spans="1:21">
      <c r="A9" s="147"/>
      <c r="B9" s="339" t="s">
        <v>277</v>
      </c>
      <c r="C9" s="339"/>
      <c r="D9" s="339"/>
      <c r="E9" s="339"/>
      <c r="F9" s="339"/>
      <c r="G9" s="339"/>
      <c r="H9" s="339"/>
      <c r="I9" s="339"/>
      <c r="J9" s="339"/>
      <c r="K9" s="339"/>
      <c r="L9" s="339"/>
      <c r="M9" s="339"/>
      <c r="N9" s="339"/>
      <c r="O9" s="339"/>
      <c r="P9" s="339"/>
      <c r="Q9" s="339"/>
      <c r="R9" s="339"/>
      <c r="S9" s="339"/>
      <c r="T9" s="339"/>
      <c r="U9" s="147"/>
    </row>
    <row r="10" spans="1:21">
      <c r="A10" s="147"/>
      <c r="B10" s="339"/>
      <c r="C10" s="339"/>
      <c r="D10" s="339"/>
      <c r="E10" s="339"/>
      <c r="F10" s="339"/>
      <c r="G10" s="339"/>
      <c r="H10" s="339"/>
      <c r="I10" s="339"/>
      <c r="J10" s="339"/>
      <c r="K10" s="339"/>
      <c r="L10" s="339"/>
      <c r="M10" s="339"/>
      <c r="N10" s="339"/>
      <c r="O10" s="339"/>
      <c r="P10" s="339"/>
      <c r="Q10" s="339"/>
      <c r="R10" s="339"/>
      <c r="S10" s="339"/>
      <c r="T10" s="339"/>
      <c r="U10" s="147"/>
    </row>
    <row r="11" spans="1:21">
      <c r="B11" s="339"/>
      <c r="C11" s="339"/>
      <c r="D11" s="339"/>
      <c r="E11" s="339"/>
      <c r="F11" s="339"/>
      <c r="G11" s="339"/>
      <c r="H11" s="339"/>
      <c r="I11" s="339"/>
      <c r="J11" s="339"/>
      <c r="K11" s="339"/>
      <c r="L11" s="339"/>
      <c r="M11" s="339"/>
      <c r="N11" s="339"/>
      <c r="O11" s="339"/>
      <c r="P11" s="339"/>
      <c r="Q11" s="339"/>
      <c r="R11" s="339"/>
      <c r="S11" s="339"/>
      <c r="T11" s="339"/>
    </row>
    <row r="13" spans="1:21" ht="19.5">
      <c r="B13" s="148"/>
      <c r="C13" s="148"/>
      <c r="D13" s="148"/>
      <c r="E13" s="148"/>
      <c r="F13" s="148"/>
      <c r="G13" s="148"/>
      <c r="H13" s="148"/>
      <c r="I13" s="148"/>
      <c r="J13" s="148"/>
      <c r="K13" s="148"/>
      <c r="L13" s="148"/>
      <c r="M13" s="148"/>
      <c r="N13" s="148"/>
      <c r="O13" s="148"/>
      <c r="P13" s="148"/>
      <c r="Q13" s="148"/>
      <c r="R13" s="148"/>
      <c r="S13" s="148"/>
      <c r="T13" s="148"/>
    </row>
    <row r="14" spans="1:21" ht="19.899999999999999" customHeight="1">
      <c r="B14" s="340"/>
      <c r="C14" s="327" t="s">
        <v>252</v>
      </c>
      <c r="D14" s="327"/>
      <c r="E14" s="327"/>
      <c r="F14" s="327"/>
      <c r="G14" s="327"/>
      <c r="H14" s="327"/>
      <c r="I14" s="327"/>
      <c r="J14" s="327"/>
      <c r="K14" s="327"/>
      <c r="L14" s="327"/>
      <c r="M14" s="327"/>
      <c r="N14" s="327"/>
      <c r="O14" s="358"/>
      <c r="P14" s="359"/>
      <c r="Q14" s="360"/>
      <c r="R14" s="360"/>
      <c r="S14" s="360"/>
      <c r="T14" s="361"/>
      <c r="U14" s="150"/>
    </row>
    <row r="15" spans="1:21" ht="19.899999999999999" customHeight="1">
      <c r="B15" s="340"/>
      <c r="C15" s="327"/>
      <c r="D15" s="327"/>
      <c r="E15" s="327"/>
      <c r="F15" s="327"/>
      <c r="G15" s="327"/>
      <c r="H15" s="327"/>
      <c r="I15" s="327"/>
      <c r="J15" s="327"/>
      <c r="K15" s="327"/>
      <c r="L15" s="327"/>
      <c r="M15" s="327"/>
      <c r="N15" s="327"/>
      <c r="O15" s="358"/>
      <c r="P15" s="362"/>
      <c r="Q15" s="363"/>
      <c r="R15" s="363"/>
      <c r="S15" s="363"/>
      <c r="T15" s="364"/>
      <c r="U15" s="150"/>
    </row>
    <row r="16" spans="1:21" ht="19.5">
      <c r="B16" s="152"/>
      <c r="C16" s="152"/>
      <c r="D16" s="152"/>
      <c r="E16" s="152"/>
      <c r="F16" s="152"/>
      <c r="G16" s="152"/>
      <c r="H16" s="152"/>
      <c r="I16" s="152"/>
      <c r="J16" s="152"/>
      <c r="K16" s="152"/>
      <c r="L16" s="152"/>
      <c r="M16" s="152"/>
      <c r="N16" s="152"/>
      <c r="O16" s="152"/>
      <c r="P16" s="152"/>
      <c r="Q16" s="152"/>
      <c r="R16" s="152"/>
      <c r="S16" s="152"/>
      <c r="T16" s="152"/>
      <c r="U16" s="151"/>
    </row>
    <row r="17" spans="2:21" ht="19.5">
      <c r="B17" s="148"/>
      <c r="C17" s="148"/>
      <c r="D17" s="148"/>
      <c r="E17" s="148"/>
      <c r="F17" s="148"/>
      <c r="G17" s="148"/>
      <c r="H17" s="148"/>
      <c r="I17" s="148"/>
      <c r="J17" s="148"/>
      <c r="K17" s="148"/>
      <c r="L17" s="148"/>
      <c r="M17" s="148"/>
      <c r="N17" s="148"/>
      <c r="O17" s="148"/>
      <c r="P17" s="148"/>
      <c r="Q17" s="148"/>
      <c r="R17" s="148"/>
      <c r="S17" s="148"/>
      <c r="T17" s="148"/>
    </row>
    <row r="18" spans="2:21" ht="19.5">
      <c r="B18" s="148"/>
      <c r="C18" s="148"/>
      <c r="D18" s="148"/>
      <c r="E18" s="148"/>
      <c r="F18" s="148"/>
      <c r="G18" s="148"/>
      <c r="H18" s="148"/>
      <c r="I18" s="148"/>
      <c r="J18" s="148"/>
      <c r="K18" s="148"/>
      <c r="L18" s="148"/>
      <c r="M18" s="148"/>
      <c r="N18" s="148"/>
      <c r="O18" s="148"/>
      <c r="P18" s="148"/>
      <c r="Q18" s="148"/>
      <c r="R18" s="148"/>
      <c r="S18" s="148"/>
      <c r="T18" s="148"/>
    </row>
    <row r="19" spans="2:21" ht="19.899999999999999" customHeight="1">
      <c r="B19" s="327"/>
      <c r="C19" s="342" t="s">
        <v>300</v>
      </c>
      <c r="D19" s="342"/>
      <c r="E19" s="342"/>
      <c r="F19" s="342"/>
      <c r="G19" s="342"/>
      <c r="H19" s="342"/>
      <c r="I19" s="342"/>
      <c r="J19" s="342"/>
      <c r="K19" s="342"/>
      <c r="L19" s="342"/>
      <c r="M19" s="342"/>
      <c r="N19" s="342"/>
      <c r="O19" s="342"/>
      <c r="P19" s="342"/>
      <c r="Q19" s="154"/>
      <c r="R19" s="343"/>
      <c r="S19" s="344"/>
      <c r="T19" s="345"/>
      <c r="U19" s="151"/>
    </row>
    <row r="20" spans="2:21" ht="19.899999999999999" customHeight="1">
      <c r="B20" s="328"/>
      <c r="C20" s="342"/>
      <c r="D20" s="342"/>
      <c r="E20" s="342"/>
      <c r="F20" s="342"/>
      <c r="G20" s="342"/>
      <c r="H20" s="342"/>
      <c r="I20" s="342"/>
      <c r="J20" s="342"/>
      <c r="K20" s="342"/>
      <c r="L20" s="342"/>
      <c r="M20" s="342"/>
      <c r="N20" s="342"/>
      <c r="O20" s="342"/>
      <c r="P20" s="342"/>
      <c r="Q20" s="154"/>
      <c r="R20" s="346"/>
      <c r="S20" s="347"/>
      <c r="T20" s="348"/>
      <c r="U20" s="151"/>
    </row>
    <row r="21" spans="2:21" ht="19.5">
      <c r="B21" s="152"/>
      <c r="C21" s="152"/>
      <c r="D21" s="152"/>
      <c r="E21" s="152"/>
      <c r="F21" s="152"/>
      <c r="G21" s="152"/>
      <c r="H21" s="152"/>
      <c r="I21" s="152"/>
      <c r="J21" s="152"/>
      <c r="K21" s="152"/>
      <c r="L21" s="152"/>
      <c r="M21" s="152"/>
      <c r="N21" s="152"/>
      <c r="O21" s="152"/>
      <c r="P21" s="152"/>
      <c r="Q21" s="152"/>
      <c r="R21" s="152"/>
      <c r="S21" s="152"/>
      <c r="T21" s="152"/>
      <c r="U21" s="151"/>
    </row>
    <row r="22" spans="2:21" ht="19.5">
      <c r="B22" s="148"/>
      <c r="C22" s="148"/>
      <c r="D22" s="148"/>
      <c r="E22" s="148"/>
      <c r="F22" s="148"/>
      <c r="G22" s="148"/>
      <c r="H22" s="148"/>
      <c r="I22" s="148"/>
      <c r="J22" s="148"/>
      <c r="K22" s="148"/>
      <c r="L22" s="148"/>
      <c r="M22" s="148"/>
      <c r="N22" s="148"/>
      <c r="O22" s="148"/>
      <c r="P22" s="148"/>
      <c r="Q22" s="148"/>
      <c r="R22" s="148"/>
      <c r="S22" s="148"/>
      <c r="T22" s="148"/>
    </row>
    <row r="23" spans="2:21" ht="19.5">
      <c r="B23" s="148"/>
      <c r="C23" s="148"/>
      <c r="D23" s="148"/>
      <c r="E23" s="148"/>
      <c r="F23" s="148"/>
      <c r="G23" s="148"/>
      <c r="H23" s="148"/>
      <c r="I23" s="148"/>
      <c r="J23" s="148"/>
      <c r="K23" s="148"/>
      <c r="L23" s="148"/>
      <c r="M23" s="148"/>
      <c r="N23" s="148"/>
      <c r="O23" s="148"/>
      <c r="P23" s="148"/>
      <c r="Q23" s="148"/>
      <c r="R23" s="148"/>
      <c r="S23" s="148"/>
      <c r="T23" s="148"/>
    </row>
    <row r="24" spans="2:21" ht="18" customHeight="1">
      <c r="B24" s="327"/>
      <c r="C24" s="342" t="s">
        <v>256</v>
      </c>
      <c r="D24" s="342"/>
      <c r="E24" s="342"/>
      <c r="F24" s="342"/>
      <c r="G24" s="342"/>
      <c r="H24" s="342"/>
      <c r="I24" s="342"/>
      <c r="J24" s="342"/>
      <c r="K24" s="342"/>
      <c r="L24" s="342"/>
      <c r="M24" s="342"/>
      <c r="N24" s="342"/>
      <c r="O24" s="342"/>
      <c r="P24" s="342"/>
      <c r="Q24" s="111"/>
      <c r="R24" s="343"/>
      <c r="S24" s="344"/>
      <c r="T24" s="345"/>
      <c r="U24" s="151"/>
    </row>
    <row r="25" spans="2:21">
      <c r="B25" s="328"/>
      <c r="C25" s="342"/>
      <c r="D25" s="342"/>
      <c r="E25" s="342"/>
      <c r="F25" s="342"/>
      <c r="G25" s="342"/>
      <c r="H25" s="342"/>
      <c r="I25" s="342"/>
      <c r="J25" s="342"/>
      <c r="K25" s="342"/>
      <c r="L25" s="342"/>
      <c r="M25" s="342"/>
      <c r="N25" s="342"/>
      <c r="O25" s="342"/>
      <c r="P25" s="342"/>
      <c r="Q25" s="111"/>
      <c r="R25" s="346"/>
      <c r="S25" s="347"/>
      <c r="T25" s="348"/>
      <c r="U25" s="151"/>
    </row>
    <row r="26" spans="2:21" ht="19.5">
      <c r="B26" s="148"/>
      <c r="C26" s="148"/>
      <c r="D26" s="148"/>
      <c r="E26" s="148"/>
      <c r="F26" s="148"/>
      <c r="G26" s="148"/>
      <c r="H26" s="148"/>
      <c r="I26" s="148"/>
      <c r="J26" s="148"/>
      <c r="K26" s="148"/>
      <c r="L26" s="148"/>
      <c r="M26" s="148"/>
      <c r="N26" s="148"/>
      <c r="O26" s="148"/>
      <c r="P26" s="148"/>
      <c r="Q26" s="148"/>
      <c r="R26" s="148"/>
      <c r="S26" s="148"/>
      <c r="T26" s="148"/>
    </row>
    <row r="27" spans="2:21" ht="19.5">
      <c r="B27" s="148"/>
      <c r="C27" s="148"/>
      <c r="D27" s="148"/>
      <c r="E27" s="148"/>
      <c r="F27" s="148"/>
      <c r="G27" s="148"/>
      <c r="H27" s="148"/>
      <c r="I27" s="148"/>
      <c r="J27" s="148"/>
      <c r="K27" s="148"/>
      <c r="L27" s="148"/>
      <c r="M27" s="148"/>
      <c r="N27" s="148"/>
      <c r="O27" s="148"/>
      <c r="P27" s="148"/>
      <c r="Q27" s="148"/>
      <c r="R27" s="148"/>
      <c r="S27" s="148"/>
      <c r="T27" s="148"/>
    </row>
    <row r="28" spans="2:21" ht="19.5">
      <c r="B28" s="148"/>
      <c r="C28" s="349" t="s">
        <v>315</v>
      </c>
      <c r="D28" s="349"/>
      <c r="E28" s="349"/>
      <c r="F28" s="349"/>
      <c r="G28" s="349"/>
      <c r="H28" s="349"/>
      <c r="I28" s="349"/>
      <c r="J28" s="349"/>
      <c r="K28" s="349"/>
      <c r="L28" s="349"/>
      <c r="M28" s="349"/>
      <c r="N28" s="349"/>
      <c r="O28" s="349"/>
      <c r="P28" s="349"/>
      <c r="Q28" s="187"/>
      <c r="R28" s="343"/>
      <c r="S28" s="344"/>
      <c r="T28" s="345"/>
    </row>
    <row r="29" spans="2:21" ht="19.5">
      <c r="B29" s="148"/>
      <c r="C29" s="349"/>
      <c r="D29" s="349"/>
      <c r="E29" s="349"/>
      <c r="F29" s="349"/>
      <c r="G29" s="349"/>
      <c r="H29" s="349"/>
      <c r="I29" s="349"/>
      <c r="J29" s="349"/>
      <c r="K29" s="349"/>
      <c r="L29" s="349"/>
      <c r="M29" s="349"/>
      <c r="N29" s="349"/>
      <c r="O29" s="349"/>
      <c r="P29" s="349"/>
      <c r="Q29" s="187"/>
      <c r="R29" s="350"/>
      <c r="S29" s="351"/>
      <c r="T29" s="352"/>
    </row>
    <row r="30" spans="2:21" ht="19.5">
      <c r="B30" s="148"/>
      <c r="C30" s="349"/>
      <c r="D30" s="349"/>
      <c r="E30" s="349"/>
      <c r="F30" s="349"/>
      <c r="G30" s="349"/>
      <c r="H30" s="349"/>
      <c r="I30" s="349"/>
      <c r="J30" s="349"/>
      <c r="K30" s="349"/>
      <c r="L30" s="349"/>
      <c r="M30" s="349"/>
      <c r="N30" s="349"/>
      <c r="O30" s="349"/>
      <c r="P30" s="349"/>
      <c r="Q30" s="187"/>
      <c r="R30" s="186"/>
      <c r="S30" s="186"/>
      <c r="T30" s="186"/>
    </row>
    <row r="31" spans="2:21" ht="19.5">
      <c r="B31" s="148"/>
      <c r="C31" s="51"/>
      <c r="D31" s="51"/>
      <c r="E31" s="51"/>
      <c r="F31" s="51"/>
      <c r="G31" s="51"/>
      <c r="H31" s="51"/>
      <c r="I31" s="51"/>
      <c r="J31" s="51"/>
      <c r="K31" s="51"/>
      <c r="L31" s="51"/>
      <c r="M31" s="51"/>
      <c r="N31" s="51"/>
      <c r="O31" s="51"/>
      <c r="P31" s="51"/>
      <c r="Q31" s="51"/>
      <c r="R31" s="51"/>
      <c r="S31" s="51"/>
      <c r="T31" s="51"/>
    </row>
    <row r="32" spans="2:21" ht="19.5">
      <c r="B32" s="149"/>
      <c r="C32" s="349" t="s">
        <v>311</v>
      </c>
      <c r="D32" s="349"/>
      <c r="E32" s="349"/>
      <c r="F32" s="349"/>
      <c r="G32" s="349"/>
      <c r="H32" s="349"/>
      <c r="I32" s="349"/>
      <c r="J32" s="349"/>
      <c r="K32" s="349"/>
      <c r="L32" s="349"/>
      <c r="M32" s="349"/>
      <c r="N32" s="349"/>
      <c r="O32" s="349"/>
      <c r="P32" s="194"/>
      <c r="Q32" s="194"/>
      <c r="R32" s="343"/>
      <c r="S32" s="344"/>
      <c r="T32" s="345"/>
    </row>
    <row r="33" spans="2:20" ht="19.5">
      <c r="B33" s="149"/>
      <c r="C33" s="349"/>
      <c r="D33" s="349"/>
      <c r="E33" s="349"/>
      <c r="F33" s="349"/>
      <c r="G33" s="349"/>
      <c r="H33" s="349"/>
      <c r="I33" s="349"/>
      <c r="J33" s="349"/>
      <c r="K33" s="349"/>
      <c r="L33" s="349"/>
      <c r="M33" s="349"/>
      <c r="N33" s="349"/>
      <c r="O33" s="349"/>
      <c r="P33" s="195"/>
      <c r="Q33" s="195"/>
      <c r="R33" s="346"/>
      <c r="S33" s="347"/>
      <c r="T33" s="348"/>
    </row>
    <row r="34" spans="2:20" ht="19.5">
      <c r="B34" s="149"/>
      <c r="C34" s="349"/>
      <c r="D34" s="349"/>
      <c r="E34" s="349"/>
      <c r="F34" s="349"/>
      <c r="G34" s="349"/>
      <c r="H34" s="349"/>
      <c r="I34" s="349"/>
      <c r="J34" s="349"/>
      <c r="K34" s="349"/>
      <c r="L34" s="349"/>
      <c r="M34" s="349"/>
      <c r="N34" s="349"/>
      <c r="O34" s="349"/>
      <c r="P34" s="187"/>
      <c r="Q34" s="187"/>
      <c r="R34" s="187"/>
      <c r="S34" s="187"/>
      <c r="T34" s="187"/>
    </row>
    <row r="35" spans="2:20" ht="19.5">
      <c r="B35" s="149"/>
      <c r="C35" s="349"/>
      <c r="D35" s="349"/>
      <c r="E35" s="349"/>
      <c r="F35" s="349"/>
      <c r="G35" s="349"/>
      <c r="H35" s="349"/>
      <c r="I35" s="349"/>
      <c r="J35" s="349"/>
      <c r="K35" s="349"/>
      <c r="L35" s="349"/>
      <c r="M35" s="349"/>
      <c r="N35" s="349"/>
      <c r="O35" s="349"/>
      <c r="P35" s="187"/>
      <c r="Q35" s="187"/>
      <c r="R35" s="187"/>
      <c r="S35" s="187"/>
      <c r="T35" s="187"/>
    </row>
    <row r="36" spans="2:20" ht="19.5">
      <c r="B36" s="149"/>
      <c r="C36" s="185"/>
      <c r="D36" s="185"/>
      <c r="E36" s="185"/>
      <c r="F36" s="185"/>
      <c r="G36" s="185"/>
      <c r="H36" s="185"/>
      <c r="I36" s="185"/>
      <c r="J36" s="185"/>
      <c r="K36" s="185"/>
      <c r="L36" s="185"/>
      <c r="M36" s="185"/>
      <c r="N36" s="185"/>
      <c r="O36" s="185"/>
      <c r="P36" s="187"/>
      <c r="Q36" s="187"/>
      <c r="R36" s="187"/>
      <c r="S36" s="187"/>
      <c r="T36" s="187"/>
    </row>
    <row r="37" spans="2:20" ht="19.5">
      <c r="B37" s="149"/>
      <c r="C37" s="195"/>
      <c r="D37" s="195"/>
      <c r="E37" s="195"/>
      <c r="F37" s="195"/>
      <c r="G37" s="195"/>
      <c r="H37" s="195"/>
      <c r="I37" s="195"/>
      <c r="J37" s="195"/>
      <c r="K37" s="195"/>
      <c r="L37" s="195"/>
      <c r="M37" s="195"/>
      <c r="N37" s="195"/>
      <c r="O37" s="195"/>
      <c r="P37" s="195"/>
      <c r="Q37" s="195"/>
      <c r="R37" s="195"/>
      <c r="S37" s="195"/>
      <c r="T37" s="195"/>
    </row>
    <row r="38" spans="2:20" ht="19.5">
      <c r="B38" s="149"/>
      <c r="C38" s="349" t="s">
        <v>312</v>
      </c>
      <c r="D38" s="349"/>
      <c r="E38" s="349"/>
      <c r="F38" s="349"/>
      <c r="G38" s="349"/>
      <c r="H38" s="349"/>
      <c r="I38" s="349"/>
      <c r="J38" s="349"/>
      <c r="K38" s="349"/>
      <c r="L38" s="349"/>
      <c r="M38" s="349"/>
      <c r="N38" s="349"/>
      <c r="O38" s="349"/>
      <c r="P38" s="187"/>
      <c r="Q38" s="187"/>
      <c r="R38" s="343"/>
      <c r="S38" s="344"/>
      <c r="T38" s="345"/>
    </row>
    <row r="39" spans="2:20" ht="19.5">
      <c r="C39" s="349"/>
      <c r="D39" s="349"/>
      <c r="E39" s="349"/>
      <c r="F39" s="349"/>
      <c r="G39" s="349"/>
      <c r="H39" s="349"/>
      <c r="I39" s="349"/>
      <c r="J39" s="349"/>
      <c r="K39" s="349"/>
      <c r="L39" s="349"/>
      <c r="M39" s="349"/>
      <c r="N39" s="349"/>
      <c r="O39" s="349"/>
      <c r="P39" s="187"/>
      <c r="Q39" s="187"/>
      <c r="R39" s="346"/>
      <c r="S39" s="347"/>
      <c r="T39" s="348"/>
    </row>
    <row r="40" spans="2:20" ht="19.5">
      <c r="C40" s="349"/>
      <c r="D40" s="349"/>
      <c r="E40" s="349"/>
      <c r="F40" s="349"/>
      <c r="G40" s="349"/>
      <c r="H40" s="349"/>
      <c r="I40" s="349"/>
      <c r="J40" s="349"/>
      <c r="K40" s="349"/>
      <c r="L40" s="349"/>
      <c r="M40" s="349"/>
      <c r="N40" s="349"/>
      <c r="O40" s="349"/>
      <c r="P40" s="187"/>
      <c r="Q40" s="187"/>
      <c r="R40" s="187"/>
      <c r="S40" s="187"/>
      <c r="T40" s="187"/>
    </row>
    <row r="41" spans="2:20" ht="19.5">
      <c r="C41" s="349"/>
      <c r="D41" s="349"/>
      <c r="E41" s="349"/>
      <c r="F41" s="349"/>
      <c r="G41" s="349"/>
      <c r="H41" s="349"/>
      <c r="I41" s="349"/>
      <c r="J41" s="349"/>
      <c r="K41" s="349"/>
      <c r="L41" s="349"/>
      <c r="M41" s="349"/>
      <c r="N41" s="349"/>
      <c r="O41" s="349"/>
      <c r="P41" s="187"/>
      <c r="Q41" s="187"/>
      <c r="R41" s="187"/>
      <c r="S41" s="187"/>
      <c r="T41" s="187"/>
    </row>
    <row r="42" spans="2:20" ht="19.5">
      <c r="C42" s="349"/>
      <c r="D42" s="349"/>
      <c r="E42" s="349"/>
      <c r="F42" s="349"/>
      <c r="G42" s="349"/>
      <c r="H42" s="349"/>
      <c r="I42" s="349"/>
      <c r="J42" s="349"/>
      <c r="K42" s="349"/>
      <c r="L42" s="349"/>
      <c r="M42" s="349"/>
      <c r="N42" s="349"/>
      <c r="O42" s="349"/>
      <c r="P42" s="51"/>
      <c r="Q42" s="51"/>
      <c r="R42" s="51"/>
      <c r="S42" s="51"/>
      <c r="T42" s="51"/>
    </row>
    <row r="43" spans="2:20" ht="19.5">
      <c r="C43" s="349"/>
      <c r="D43" s="349"/>
      <c r="E43" s="349"/>
      <c r="F43" s="349"/>
      <c r="G43" s="349"/>
      <c r="H43" s="349"/>
      <c r="I43" s="349"/>
      <c r="J43" s="349"/>
      <c r="K43" s="349"/>
      <c r="L43" s="349"/>
      <c r="M43" s="349"/>
      <c r="N43" s="349"/>
      <c r="O43" s="349"/>
      <c r="P43" s="51"/>
      <c r="Q43" s="51"/>
      <c r="R43" s="51"/>
      <c r="S43" s="51"/>
      <c r="T43" s="51"/>
    </row>
    <row r="44" spans="2:20" ht="19.5">
      <c r="C44" s="349"/>
      <c r="D44" s="349"/>
      <c r="E44" s="349"/>
      <c r="F44" s="349"/>
      <c r="G44" s="349"/>
      <c r="H44" s="349"/>
      <c r="I44" s="349"/>
      <c r="J44" s="349"/>
      <c r="K44" s="349"/>
      <c r="L44" s="349"/>
      <c r="M44" s="349"/>
      <c r="N44" s="349"/>
      <c r="O44" s="349"/>
      <c r="P44" s="51"/>
      <c r="Q44" s="51"/>
      <c r="R44" s="51"/>
      <c r="S44" s="51"/>
      <c r="T44" s="51"/>
    </row>
  </sheetData>
  <sheetProtection algorithmName="SHA-512" hashValue="rIVFMQ892fFs9lGCdNG7qEEX3A2ZhH9IIyJHYJA9DpLVehL6Ph0jvtDRzIk89DDZ+GF14Ybj8h6zNlRzhpvSQQ==" saltValue="ckEpl5vxrJdzx1f4pn4PAA==" spinCount="100000" sheet="1" selectLockedCells="1"/>
  <mergeCells count="18">
    <mergeCell ref="C28:P30"/>
    <mergeCell ref="R28:T29"/>
    <mergeCell ref="C32:O35"/>
    <mergeCell ref="R32:T33"/>
    <mergeCell ref="C38:O44"/>
    <mergeCell ref="R38:T39"/>
    <mergeCell ref="B19:B20"/>
    <mergeCell ref="C19:P20"/>
    <mergeCell ref="R19:T20"/>
    <mergeCell ref="B24:B25"/>
    <mergeCell ref="C24:P25"/>
    <mergeCell ref="R24:T25"/>
    <mergeCell ref="A3:U3"/>
    <mergeCell ref="L6:T6"/>
    <mergeCell ref="B9:T11"/>
    <mergeCell ref="B14:B15"/>
    <mergeCell ref="C14:O15"/>
    <mergeCell ref="P14:T15"/>
  </mergeCells>
  <phoneticPr fontId="2"/>
  <dataValidations count="1">
    <dataValidation type="list" allowBlank="1" showInputMessage="1" showErrorMessage="1" sqref="R19:T20 R24:T25 R28:T29 R32:T33 R38:T39" xr:uid="{7B96B3A6-297C-47FC-80B6-1DB980370A7B}">
      <formula1>"はい"</formula1>
    </dataValidation>
  </dataValidations>
  <pageMargins left="0.7" right="0.4" top="0.75" bottom="0.75" header="0.3" footer="0.3"/>
  <pageSetup paperSize="9" scale="8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3259-05C0-4CA4-85AA-EC66176BBF3C}">
  <sheetPr>
    <tabColor rgb="FFFFCCFF"/>
  </sheetPr>
  <dimension ref="A1:X39"/>
  <sheetViews>
    <sheetView showGridLines="0" showZeros="0" view="pageBreakPreview" zoomScaleNormal="100" zoomScaleSheetLayoutView="100" workbookViewId="0">
      <selection activeCell="I6" sqref="I6:O6"/>
    </sheetView>
  </sheetViews>
  <sheetFormatPr defaultColWidth="3.375" defaultRowHeight="19.5"/>
  <cols>
    <col min="1" max="16384" width="3.375" style="69"/>
  </cols>
  <sheetData>
    <row r="1" spans="1:23">
      <c r="A1" s="68" t="s">
        <v>160</v>
      </c>
    </row>
    <row r="2" spans="1:23" ht="13.9" customHeight="1"/>
    <row r="3" spans="1:23">
      <c r="A3" s="387" t="s">
        <v>161</v>
      </c>
      <c r="B3" s="387"/>
      <c r="C3" s="387"/>
      <c r="D3" s="387"/>
      <c r="E3" s="387"/>
      <c r="F3" s="387"/>
      <c r="G3" s="387"/>
      <c r="H3" s="387"/>
      <c r="I3" s="387"/>
      <c r="J3" s="387"/>
      <c r="K3" s="387"/>
      <c r="L3" s="387"/>
      <c r="M3" s="387"/>
      <c r="N3" s="387"/>
      <c r="O3" s="387"/>
      <c r="P3" s="387"/>
      <c r="Q3" s="387"/>
      <c r="R3" s="387"/>
      <c r="S3" s="387"/>
      <c r="T3" s="387"/>
      <c r="U3" s="387"/>
      <c r="V3" s="387"/>
      <c r="W3" s="387"/>
    </row>
    <row r="4" spans="1:23">
      <c r="A4" s="387"/>
      <c r="B4" s="387"/>
      <c r="C4" s="387"/>
      <c r="D4" s="387"/>
      <c r="E4" s="387"/>
      <c r="F4" s="387"/>
      <c r="G4" s="387"/>
      <c r="H4" s="387"/>
      <c r="I4" s="387"/>
      <c r="J4" s="387"/>
      <c r="K4" s="387"/>
      <c r="L4" s="387"/>
      <c r="M4" s="387"/>
      <c r="N4" s="387"/>
      <c r="O4" s="387"/>
      <c r="P4" s="387"/>
      <c r="Q4" s="387"/>
      <c r="R4" s="387"/>
      <c r="S4" s="387"/>
      <c r="T4" s="387"/>
      <c r="U4" s="387"/>
      <c r="V4" s="387"/>
      <c r="W4" s="387"/>
    </row>
    <row r="5" spans="1:23" ht="14.45" customHeight="1"/>
    <row r="6" spans="1:23" ht="25.5">
      <c r="H6" s="94" t="s">
        <v>35</v>
      </c>
      <c r="I6" s="388"/>
      <c r="J6" s="388"/>
      <c r="K6" s="388"/>
      <c r="L6" s="388"/>
      <c r="M6" s="388"/>
      <c r="N6" s="388"/>
      <c r="O6" s="388"/>
      <c r="P6" s="95" t="s">
        <v>36</v>
      </c>
    </row>
    <row r="9" spans="1:23">
      <c r="B9" s="69" t="s">
        <v>155</v>
      </c>
      <c r="C9" s="93"/>
      <c r="D9" s="93"/>
      <c r="E9" s="372" t="s">
        <v>123</v>
      </c>
      <c r="F9" s="372"/>
      <c r="G9" s="372"/>
      <c r="H9" s="372"/>
      <c r="I9" s="372"/>
      <c r="J9" s="372"/>
      <c r="K9" s="93" t="s">
        <v>198</v>
      </c>
      <c r="L9" s="93"/>
      <c r="M9" s="93"/>
      <c r="N9" s="389"/>
      <c r="O9" s="389"/>
      <c r="P9" s="93" t="s">
        <v>144</v>
      </c>
      <c r="Q9" s="93"/>
      <c r="R9" s="389"/>
      <c r="S9" s="389"/>
      <c r="T9" s="389"/>
      <c r="U9" s="93" t="s">
        <v>201</v>
      </c>
      <c r="V9" s="93"/>
      <c r="W9" s="93"/>
    </row>
    <row r="10" spans="1:23" ht="19.899999999999999" customHeight="1">
      <c r="B10" s="349" t="s">
        <v>203</v>
      </c>
      <c r="C10" s="349"/>
      <c r="D10" s="349"/>
      <c r="E10" s="349"/>
      <c r="F10" s="349"/>
      <c r="G10" s="349"/>
      <c r="H10" s="349"/>
      <c r="I10" s="349"/>
      <c r="J10" s="349"/>
      <c r="K10" s="349"/>
      <c r="L10" s="349"/>
      <c r="M10" s="349"/>
      <c r="N10" s="349"/>
      <c r="O10" s="349"/>
      <c r="P10" s="349"/>
      <c r="Q10" s="349"/>
      <c r="R10" s="349"/>
      <c r="S10" s="349"/>
      <c r="T10" s="349"/>
      <c r="U10" s="349"/>
      <c r="V10" s="349"/>
      <c r="W10" s="349"/>
    </row>
    <row r="11" spans="1:23">
      <c r="B11" s="349"/>
      <c r="C11" s="349"/>
      <c r="D11" s="349"/>
      <c r="E11" s="349"/>
      <c r="F11" s="349"/>
      <c r="G11" s="349"/>
      <c r="H11" s="349"/>
      <c r="I11" s="349"/>
      <c r="J11" s="349"/>
      <c r="K11" s="349"/>
      <c r="L11" s="349"/>
      <c r="M11" s="349"/>
      <c r="N11" s="349"/>
      <c r="O11" s="349"/>
      <c r="P11" s="349"/>
      <c r="Q11" s="349"/>
      <c r="R11" s="349"/>
      <c r="S11" s="349"/>
      <c r="T11" s="349"/>
      <c r="U11" s="349"/>
      <c r="V11" s="349"/>
      <c r="W11" s="349"/>
    </row>
    <row r="12" spans="1:23" ht="13.9" customHeight="1"/>
    <row r="13" spans="1:23" ht="13.9" customHeight="1"/>
    <row r="14" spans="1:23">
      <c r="B14" s="69" t="s">
        <v>152</v>
      </c>
      <c r="G14" s="155" t="s">
        <v>260</v>
      </c>
      <c r="I14" s="69" t="s">
        <v>269</v>
      </c>
    </row>
    <row r="15" spans="1:23">
      <c r="G15" s="155"/>
      <c r="I15" s="69" t="s">
        <v>304</v>
      </c>
    </row>
    <row r="16" spans="1:23" s="155" customFormat="1">
      <c r="B16" s="155" t="s">
        <v>259</v>
      </c>
      <c r="G16" s="155" t="s">
        <v>260</v>
      </c>
      <c r="I16" s="385">
        <f>基本情報!E8</f>
        <v>0</v>
      </c>
      <c r="J16" s="386"/>
      <c r="K16" s="386"/>
      <c r="L16" s="386"/>
      <c r="M16" s="386"/>
      <c r="N16" s="386"/>
      <c r="O16" s="386"/>
      <c r="P16" s="386"/>
      <c r="Q16" s="386"/>
      <c r="R16" s="386"/>
      <c r="S16" s="386"/>
      <c r="T16" s="386"/>
      <c r="U16" s="386"/>
      <c r="V16" s="386"/>
    </row>
    <row r="17" spans="1:24" s="155" customFormat="1">
      <c r="B17" s="156" t="s">
        <v>261</v>
      </c>
    </row>
    <row r="20" spans="1:24">
      <c r="C20" s="69" t="s">
        <v>151</v>
      </c>
    </row>
    <row r="22" spans="1:24">
      <c r="E22" s="372" t="s">
        <v>123</v>
      </c>
      <c r="F22" s="372"/>
      <c r="G22" s="372"/>
      <c r="H22" s="372"/>
      <c r="I22" s="372"/>
      <c r="J22" s="372"/>
      <c r="X22" s="70" t="s">
        <v>53</v>
      </c>
    </row>
    <row r="24" spans="1:24">
      <c r="B24" s="69" t="s">
        <v>30</v>
      </c>
    </row>
    <row r="25" spans="1:24">
      <c r="L25" s="155" t="s">
        <v>258</v>
      </c>
    </row>
    <row r="26" spans="1:24">
      <c r="L26" s="69" t="s">
        <v>95</v>
      </c>
      <c r="M26" s="71"/>
      <c r="N26" s="71"/>
      <c r="O26" s="73"/>
      <c r="P26" s="73"/>
      <c r="Q26" s="73"/>
      <c r="R26" s="73"/>
      <c r="S26" s="73"/>
      <c r="T26" s="73"/>
      <c r="U26" s="73"/>
      <c r="V26" s="73"/>
      <c r="W26" s="73"/>
      <c r="X26" s="45"/>
    </row>
    <row r="27" spans="1:24">
      <c r="M27" s="229" t="str">
        <f>IF(基本情報!E5="","",基本情報!E5)</f>
        <v/>
      </c>
      <c r="N27" s="229"/>
      <c r="O27" s="229"/>
      <c r="P27" s="229"/>
      <c r="Q27" s="229"/>
      <c r="R27" s="229"/>
      <c r="S27" s="229"/>
      <c r="T27" s="229"/>
      <c r="U27" s="229"/>
      <c r="V27" s="229"/>
      <c r="W27" s="229"/>
      <c r="X27" s="45"/>
    </row>
    <row r="28" spans="1:24">
      <c r="L28" s="69" t="s">
        <v>96</v>
      </c>
      <c r="M28" s="71"/>
      <c r="N28" s="71"/>
      <c r="O28" s="73"/>
      <c r="P28" s="73"/>
      <c r="Q28" s="73"/>
      <c r="R28" s="73"/>
      <c r="S28" s="73"/>
      <c r="T28" s="73"/>
      <c r="U28" s="73"/>
      <c r="V28" s="73"/>
      <c r="W28" s="73"/>
    </row>
    <row r="29" spans="1:24">
      <c r="M29" s="229" t="str">
        <f>IF(基本情報!E6="","",基本情報!E6)</f>
        <v/>
      </c>
      <c r="N29" s="229"/>
      <c r="O29" s="229"/>
      <c r="P29" s="229"/>
      <c r="Q29" s="229"/>
      <c r="R29" s="229"/>
      <c r="S29" s="229"/>
      <c r="T29" s="229"/>
      <c r="U29" s="229"/>
      <c r="V29" s="229"/>
      <c r="W29" s="229"/>
      <c r="X29" s="70"/>
    </row>
    <row r="30" spans="1:24">
      <c r="M30" s="228">
        <f>基本情報!E7</f>
        <v>0</v>
      </c>
      <c r="N30" s="229"/>
      <c r="O30" s="229"/>
      <c r="P30" s="229"/>
      <c r="Q30" s="229"/>
      <c r="R30" s="229"/>
      <c r="S30" s="229"/>
      <c r="T30" s="229"/>
      <c r="U30" s="229"/>
      <c r="V30" s="229"/>
      <c r="W30" s="229"/>
      <c r="X30" s="70"/>
    </row>
    <row r="31" spans="1:24" ht="13.15" customHeight="1">
      <c r="A31" s="96"/>
      <c r="B31" s="96"/>
      <c r="C31" s="96"/>
      <c r="D31" s="96"/>
      <c r="E31" s="96"/>
      <c r="F31" s="96"/>
      <c r="G31" s="96"/>
      <c r="H31" s="96"/>
      <c r="I31" s="96"/>
      <c r="J31" s="96"/>
      <c r="K31" s="96"/>
      <c r="L31" s="96"/>
      <c r="M31" s="96"/>
      <c r="N31" s="96"/>
      <c r="O31" s="96"/>
      <c r="P31" s="96"/>
      <c r="Q31" s="96"/>
      <c r="R31" s="96"/>
      <c r="S31" s="96"/>
      <c r="T31" s="96"/>
      <c r="U31" s="96"/>
      <c r="V31" s="96"/>
      <c r="W31" s="96"/>
    </row>
    <row r="33" spans="2:24">
      <c r="B33" s="69" t="s">
        <v>156</v>
      </c>
    </row>
    <row r="34" spans="2:24">
      <c r="B34" s="373" t="s">
        <v>157</v>
      </c>
      <c r="C34" s="373"/>
      <c r="D34" s="373"/>
      <c r="E34" s="373"/>
      <c r="F34" s="373"/>
      <c r="G34" s="373"/>
      <c r="H34" s="373"/>
      <c r="I34" s="373"/>
      <c r="J34" s="373"/>
      <c r="K34" s="374">
        <f>基本情報!E18</f>
        <v>0</v>
      </c>
      <c r="L34" s="368"/>
      <c r="M34" s="368"/>
      <c r="N34" s="368"/>
      <c r="O34" s="368"/>
      <c r="P34" s="368"/>
      <c r="Q34" s="368"/>
      <c r="R34" s="368"/>
      <c r="S34" s="368"/>
      <c r="T34" s="368"/>
      <c r="U34" s="368"/>
      <c r="V34" s="375"/>
    </row>
    <row r="35" spans="2:24">
      <c r="B35" s="373"/>
      <c r="C35" s="373"/>
      <c r="D35" s="373"/>
      <c r="E35" s="373"/>
      <c r="F35" s="373"/>
      <c r="G35" s="373"/>
      <c r="H35" s="373"/>
      <c r="I35" s="373"/>
      <c r="J35" s="373"/>
      <c r="K35" s="376">
        <f>基本情報!E19</f>
        <v>0</v>
      </c>
      <c r="L35" s="370"/>
      <c r="M35" s="370"/>
      <c r="N35" s="370"/>
      <c r="O35" s="370"/>
      <c r="P35" s="370"/>
      <c r="Q35" s="370"/>
      <c r="R35" s="370"/>
      <c r="S35" s="370"/>
      <c r="T35" s="370"/>
      <c r="U35" s="370"/>
      <c r="V35" s="371"/>
      <c r="X35" s="135" t="s">
        <v>245</v>
      </c>
    </row>
    <row r="36" spans="2:24">
      <c r="B36" s="373" t="s">
        <v>158</v>
      </c>
      <c r="C36" s="373"/>
      <c r="D36" s="373"/>
      <c r="E36" s="373"/>
      <c r="F36" s="373"/>
      <c r="G36" s="373"/>
      <c r="H36" s="373"/>
      <c r="I36" s="373"/>
      <c r="J36" s="373"/>
      <c r="K36" s="377" t="s">
        <v>99</v>
      </c>
      <c r="L36" s="379">
        <f>基本情報!E20</f>
        <v>0</v>
      </c>
      <c r="M36" s="379"/>
      <c r="N36" s="379"/>
      <c r="O36" s="381" t="s">
        <v>100</v>
      </c>
      <c r="P36" s="381">
        <f>基本情報!I20</f>
        <v>0</v>
      </c>
      <c r="Q36" s="381"/>
      <c r="R36" s="381"/>
      <c r="S36" s="381"/>
      <c r="T36" s="381"/>
      <c r="U36" s="381"/>
      <c r="V36" s="383"/>
    </row>
    <row r="37" spans="2:24">
      <c r="B37" s="373"/>
      <c r="C37" s="373"/>
      <c r="D37" s="373"/>
      <c r="E37" s="373"/>
      <c r="F37" s="373"/>
      <c r="G37" s="373"/>
      <c r="H37" s="373"/>
      <c r="I37" s="373"/>
      <c r="J37" s="373"/>
      <c r="K37" s="378"/>
      <c r="L37" s="380"/>
      <c r="M37" s="380"/>
      <c r="N37" s="380"/>
      <c r="O37" s="382"/>
      <c r="P37" s="382"/>
      <c r="Q37" s="382"/>
      <c r="R37" s="382"/>
      <c r="S37" s="382"/>
      <c r="T37" s="382"/>
      <c r="U37" s="382"/>
      <c r="V37" s="384"/>
    </row>
    <row r="38" spans="2:24">
      <c r="B38" s="365" t="s">
        <v>159</v>
      </c>
      <c r="C38" s="366"/>
      <c r="D38" s="366"/>
      <c r="E38" s="366"/>
      <c r="F38" s="366"/>
      <c r="G38" s="366"/>
      <c r="H38" s="366"/>
      <c r="I38" s="366"/>
      <c r="J38" s="366"/>
      <c r="K38" s="97" t="s">
        <v>99</v>
      </c>
      <c r="L38" s="367">
        <f>基本情報!E21</f>
        <v>0</v>
      </c>
      <c r="M38" s="368"/>
      <c r="N38" s="368"/>
      <c r="O38" s="368"/>
      <c r="P38" s="368"/>
      <c r="Q38" s="368"/>
      <c r="R38" s="368"/>
      <c r="S38" s="368"/>
      <c r="T38" s="368"/>
      <c r="U38" s="368"/>
      <c r="V38" s="98" t="s">
        <v>100</v>
      </c>
    </row>
    <row r="39" spans="2:24">
      <c r="B39" s="366"/>
      <c r="C39" s="366"/>
      <c r="D39" s="366"/>
      <c r="E39" s="366"/>
      <c r="F39" s="366"/>
      <c r="G39" s="366"/>
      <c r="H39" s="366"/>
      <c r="I39" s="366"/>
      <c r="J39" s="366"/>
      <c r="K39" s="369">
        <f>基本情報!E22</f>
        <v>0</v>
      </c>
      <c r="L39" s="370"/>
      <c r="M39" s="370"/>
      <c r="N39" s="370"/>
      <c r="O39" s="370"/>
      <c r="P39" s="370"/>
      <c r="Q39" s="370"/>
      <c r="R39" s="370"/>
      <c r="S39" s="370"/>
      <c r="T39" s="370"/>
      <c r="U39" s="370"/>
      <c r="V39" s="371"/>
    </row>
  </sheetData>
  <sheetProtection algorithmName="SHA-512" hashValue="1m6F4mstFOoFoLUMG0b44J0PDx0d231OPpZweC2gMfYiTTc800Zt+MWvaHkLY9q3Sq5wJxotwPNyhfuL6PnJmQ==" saltValue="2i5Pzh/CcYWqKaAHHD6JCw==" spinCount="100000" sheet="1" selectLockedCells="1"/>
  <mergeCells count="22">
    <mergeCell ref="I16:V16"/>
    <mergeCell ref="B10:W11"/>
    <mergeCell ref="A3:W4"/>
    <mergeCell ref="I6:O6"/>
    <mergeCell ref="E9:J9"/>
    <mergeCell ref="N9:O9"/>
    <mergeCell ref="R9:T9"/>
    <mergeCell ref="B38:J39"/>
    <mergeCell ref="L38:U38"/>
    <mergeCell ref="K39:V39"/>
    <mergeCell ref="E22:J22"/>
    <mergeCell ref="M27:W27"/>
    <mergeCell ref="M29:W29"/>
    <mergeCell ref="M30:W30"/>
    <mergeCell ref="B34:J35"/>
    <mergeCell ref="K34:V34"/>
    <mergeCell ref="K35:V35"/>
    <mergeCell ref="B36:J37"/>
    <mergeCell ref="K36:K37"/>
    <mergeCell ref="L36:N37"/>
    <mergeCell ref="O36:O37"/>
    <mergeCell ref="P36:V37"/>
  </mergeCells>
  <phoneticPr fontId="2"/>
  <pageMargins left="0.7" right="0.7" top="0.75" bottom="0.52"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ABD-058E-4DF1-BA2F-54C2D25BDD66}">
  <sheetPr>
    <tabColor rgb="FF9999FF"/>
  </sheetPr>
  <dimension ref="A1:X38"/>
  <sheetViews>
    <sheetView showGridLines="0" showZeros="0" view="pageBreakPreview" zoomScaleNormal="100" zoomScaleSheetLayoutView="100" workbookViewId="0">
      <selection activeCell="Q2" sqref="Q2:W2"/>
    </sheetView>
  </sheetViews>
  <sheetFormatPr defaultColWidth="3.375" defaultRowHeight="19.5"/>
  <cols>
    <col min="1" max="16384" width="3.375" style="69"/>
  </cols>
  <sheetData>
    <row r="1" spans="1:24">
      <c r="A1" s="68" t="s">
        <v>167</v>
      </c>
    </row>
    <row r="2" spans="1:24">
      <c r="Q2" s="231"/>
      <c r="R2" s="231"/>
      <c r="S2" s="231"/>
      <c r="T2" s="231"/>
      <c r="U2" s="231"/>
      <c r="V2" s="231"/>
      <c r="W2" s="231"/>
      <c r="X2" s="70" t="s">
        <v>69</v>
      </c>
    </row>
    <row r="3" spans="1:24">
      <c r="Q3" s="232" t="s">
        <v>123</v>
      </c>
      <c r="R3" s="231"/>
      <c r="S3" s="231"/>
      <c r="T3" s="231"/>
      <c r="U3" s="231"/>
      <c r="V3" s="231"/>
      <c r="W3" s="231"/>
      <c r="X3" s="70" t="s">
        <v>53</v>
      </c>
    </row>
    <row r="4" spans="1:24">
      <c r="X4" s="45"/>
    </row>
    <row r="5" spans="1:24">
      <c r="B5" s="69" t="s">
        <v>30</v>
      </c>
      <c r="X5" s="45"/>
    </row>
    <row r="6" spans="1:24">
      <c r="X6" s="45"/>
    </row>
    <row r="7" spans="1:24">
      <c r="L7" s="69" t="s">
        <v>265</v>
      </c>
      <c r="X7" s="45"/>
    </row>
    <row r="8" spans="1:24">
      <c r="L8" s="69" t="s">
        <v>95</v>
      </c>
      <c r="M8" s="71"/>
      <c r="N8" s="71"/>
      <c r="O8" s="73"/>
      <c r="P8" s="73"/>
      <c r="Q8" s="73"/>
      <c r="R8" s="73"/>
      <c r="S8" s="73"/>
      <c r="T8" s="73"/>
      <c r="U8" s="73"/>
      <c r="V8" s="73"/>
      <c r="W8" s="73"/>
      <c r="X8" s="45"/>
    </row>
    <row r="9" spans="1:24">
      <c r="M9" s="229" t="str">
        <f>IF(基本情報!E5="","",基本情報!E5)</f>
        <v/>
      </c>
      <c r="N9" s="229"/>
      <c r="O9" s="229"/>
      <c r="P9" s="229"/>
      <c r="Q9" s="229"/>
      <c r="R9" s="229"/>
      <c r="S9" s="229"/>
      <c r="T9" s="229"/>
      <c r="U9" s="229"/>
      <c r="V9" s="229"/>
      <c r="W9" s="229"/>
      <c r="X9" s="45"/>
    </row>
    <row r="10" spans="1:24">
      <c r="L10" s="69" t="s">
        <v>96</v>
      </c>
      <c r="M10" s="71"/>
      <c r="N10" s="71"/>
      <c r="O10" s="73"/>
      <c r="P10" s="73"/>
      <c r="Q10" s="73"/>
      <c r="R10" s="73"/>
      <c r="S10" s="73"/>
      <c r="T10" s="73"/>
      <c r="U10" s="73"/>
      <c r="V10" s="73"/>
      <c r="W10" s="73"/>
    </row>
    <row r="11" spans="1:24">
      <c r="M11" s="229" t="str">
        <f>IF(基本情報!E6="","",基本情報!E6)</f>
        <v/>
      </c>
      <c r="N11" s="229"/>
      <c r="O11" s="229"/>
      <c r="P11" s="229"/>
      <c r="Q11" s="229"/>
      <c r="R11" s="229"/>
      <c r="S11" s="229"/>
      <c r="T11" s="229"/>
      <c r="U11" s="229"/>
      <c r="V11" s="229"/>
      <c r="W11" s="229"/>
      <c r="X11" s="70"/>
    </row>
    <row r="12" spans="1:24">
      <c r="M12" s="228">
        <f>基本情報!E7</f>
        <v>0</v>
      </c>
      <c r="N12" s="234"/>
      <c r="O12" s="234"/>
      <c r="P12" s="234"/>
      <c r="Q12" s="234"/>
      <c r="R12" s="234"/>
      <c r="S12" s="234"/>
      <c r="T12" s="234"/>
      <c r="U12" s="234"/>
      <c r="V12" s="234"/>
      <c r="W12" s="234"/>
      <c r="X12" s="70"/>
    </row>
    <row r="14" spans="1:24">
      <c r="A14" s="233" t="s">
        <v>168</v>
      </c>
      <c r="B14" s="233"/>
      <c r="C14" s="233"/>
      <c r="D14" s="233"/>
      <c r="E14" s="233"/>
      <c r="F14" s="233"/>
      <c r="G14" s="233"/>
      <c r="H14" s="233"/>
      <c r="I14" s="233"/>
      <c r="J14" s="233"/>
      <c r="K14" s="233"/>
      <c r="L14" s="233"/>
      <c r="M14" s="233"/>
      <c r="N14" s="233"/>
      <c r="O14" s="233"/>
      <c r="P14" s="233"/>
      <c r="Q14" s="233"/>
      <c r="R14" s="233"/>
      <c r="S14" s="233"/>
      <c r="T14" s="233"/>
      <c r="U14" s="233"/>
      <c r="V14" s="233"/>
      <c r="W14" s="233"/>
    </row>
    <row r="16" spans="1:24">
      <c r="C16" s="372" t="s">
        <v>123</v>
      </c>
      <c r="D16" s="372"/>
      <c r="E16" s="372"/>
      <c r="F16" s="372"/>
      <c r="G16" s="372"/>
      <c r="H16" s="372"/>
      <c r="I16" s="93" t="s">
        <v>198</v>
      </c>
      <c r="J16" s="93"/>
      <c r="K16" s="93"/>
      <c r="L16" s="389"/>
      <c r="M16" s="389"/>
      <c r="N16" s="93" t="s">
        <v>144</v>
      </c>
      <c r="O16" s="93"/>
      <c r="P16" s="389"/>
      <c r="Q16" s="389"/>
      <c r="R16" s="389"/>
      <c r="S16" s="93" t="s">
        <v>205</v>
      </c>
      <c r="T16" s="93"/>
      <c r="U16" s="93"/>
      <c r="V16" s="93"/>
      <c r="W16" s="93"/>
    </row>
    <row r="17" spans="1:23" ht="19.899999999999999" customHeight="1">
      <c r="B17" s="355" t="s">
        <v>204</v>
      </c>
      <c r="C17" s="355"/>
      <c r="D17" s="355"/>
      <c r="E17" s="355"/>
      <c r="F17" s="355"/>
      <c r="G17" s="355"/>
      <c r="H17" s="355"/>
      <c r="I17" s="355"/>
      <c r="J17" s="355"/>
      <c r="K17" s="355"/>
      <c r="L17" s="355"/>
      <c r="M17" s="355"/>
      <c r="N17" s="355"/>
      <c r="O17" s="355"/>
      <c r="P17" s="355"/>
      <c r="Q17" s="355"/>
      <c r="R17" s="355"/>
      <c r="S17" s="355"/>
      <c r="T17" s="355"/>
      <c r="U17" s="355"/>
      <c r="V17" s="355"/>
      <c r="W17" s="81"/>
    </row>
    <row r="18" spans="1:23" ht="19.899999999999999" customHeight="1">
      <c r="B18" s="355"/>
      <c r="C18" s="355"/>
      <c r="D18" s="355"/>
      <c r="E18" s="355"/>
      <c r="F18" s="355"/>
      <c r="G18" s="355"/>
      <c r="H18" s="355"/>
      <c r="I18" s="355"/>
      <c r="J18" s="355"/>
      <c r="K18" s="355"/>
      <c r="L18" s="355"/>
      <c r="M18" s="355"/>
      <c r="N18" s="355"/>
      <c r="O18" s="355"/>
      <c r="P18" s="355"/>
      <c r="Q18" s="355"/>
      <c r="R18" s="355"/>
      <c r="S18" s="355"/>
      <c r="T18" s="355"/>
      <c r="U18" s="355"/>
      <c r="V18" s="355"/>
      <c r="W18" s="81"/>
    </row>
    <row r="19" spans="1:23" ht="19.899999999999999" customHeight="1">
      <c r="B19" s="355"/>
      <c r="C19" s="355"/>
      <c r="D19" s="355"/>
      <c r="E19" s="355"/>
      <c r="F19" s="355"/>
      <c r="G19" s="355"/>
      <c r="H19" s="355"/>
      <c r="I19" s="355"/>
      <c r="J19" s="355"/>
      <c r="K19" s="355"/>
      <c r="L19" s="355"/>
      <c r="M19" s="355"/>
      <c r="N19" s="355"/>
      <c r="O19" s="355"/>
      <c r="P19" s="355"/>
      <c r="Q19" s="355"/>
      <c r="R19" s="355"/>
      <c r="S19" s="355"/>
      <c r="T19" s="355"/>
      <c r="U19" s="355"/>
      <c r="V19" s="355"/>
      <c r="W19" s="81"/>
    </row>
    <row r="21" spans="1:23">
      <c r="A21" s="69" t="s">
        <v>34</v>
      </c>
      <c r="I21" s="69" t="s">
        <v>269</v>
      </c>
    </row>
    <row r="22" spans="1:23" s="155" customFormat="1" ht="19.5" customHeight="1">
      <c r="I22" s="155" t="s">
        <v>304</v>
      </c>
    </row>
    <row r="23" spans="1:23" s="155" customFormat="1">
      <c r="A23" s="155" t="s">
        <v>97</v>
      </c>
      <c r="I23" s="385">
        <f>基本情報!E8</f>
        <v>0</v>
      </c>
      <c r="J23" s="386"/>
      <c r="K23" s="386"/>
      <c r="L23" s="386"/>
      <c r="M23" s="386"/>
      <c r="N23" s="386"/>
      <c r="O23" s="386"/>
      <c r="P23" s="386"/>
      <c r="Q23" s="386"/>
      <c r="R23" s="386"/>
      <c r="S23" s="386"/>
      <c r="T23" s="386"/>
      <c r="U23" s="386"/>
    </row>
    <row r="24" spans="1:23" s="155" customFormat="1">
      <c r="H24" s="155" t="s">
        <v>99</v>
      </c>
      <c r="I24" s="385">
        <f>基本情報!E9</f>
        <v>0</v>
      </c>
      <c r="J24" s="386"/>
      <c r="K24" s="386"/>
      <c r="L24" s="386"/>
      <c r="M24" s="386"/>
      <c r="N24" s="386"/>
      <c r="O24" s="386"/>
      <c r="P24" s="386"/>
      <c r="Q24" s="386"/>
      <c r="R24" s="386"/>
      <c r="S24" s="386"/>
      <c r="T24" s="386"/>
      <c r="U24" s="386"/>
      <c r="V24" s="155" t="s">
        <v>100</v>
      </c>
    </row>
    <row r="26" spans="1:23">
      <c r="A26" s="99" t="s">
        <v>171</v>
      </c>
      <c r="B26" s="349" t="s">
        <v>169</v>
      </c>
      <c r="C26" s="349"/>
      <c r="D26" s="349"/>
      <c r="E26" s="349"/>
      <c r="F26" s="349"/>
      <c r="G26" s="349"/>
      <c r="H26" s="349"/>
      <c r="I26" s="349"/>
      <c r="J26" s="349"/>
      <c r="K26" s="349"/>
      <c r="L26" s="349"/>
      <c r="M26" s="349"/>
      <c r="N26" s="349"/>
      <c r="O26" s="349"/>
      <c r="P26" s="349"/>
      <c r="Q26" s="349"/>
      <c r="R26" s="349"/>
      <c r="S26" s="349"/>
      <c r="T26" s="349"/>
      <c r="U26" s="349"/>
      <c r="V26" s="349"/>
    </row>
    <row r="27" spans="1:23">
      <c r="B27" s="349"/>
      <c r="C27" s="349"/>
      <c r="D27" s="349"/>
      <c r="E27" s="349"/>
      <c r="F27" s="349"/>
      <c r="G27" s="349"/>
      <c r="H27" s="349"/>
      <c r="I27" s="349"/>
      <c r="J27" s="349"/>
      <c r="K27" s="349"/>
      <c r="L27" s="349"/>
      <c r="M27" s="349"/>
      <c r="N27" s="349"/>
      <c r="O27" s="349"/>
      <c r="P27" s="349"/>
      <c r="Q27" s="349"/>
      <c r="R27" s="349"/>
      <c r="S27" s="349"/>
      <c r="T27" s="349"/>
      <c r="U27" s="349"/>
      <c r="V27" s="349"/>
    </row>
    <row r="28" spans="1:23" ht="10.9" customHeight="1"/>
    <row r="29" spans="1:23">
      <c r="I29" s="69" t="s">
        <v>35</v>
      </c>
      <c r="J29" s="390"/>
      <c r="K29" s="390"/>
      <c r="L29" s="390"/>
      <c r="M29" s="390"/>
      <c r="N29" s="390"/>
      <c r="O29" s="390"/>
      <c r="P29" s="69" t="s">
        <v>36</v>
      </c>
    </row>
    <row r="31" spans="1:23">
      <c r="A31" s="99" t="s">
        <v>263</v>
      </c>
      <c r="B31" s="349" t="s">
        <v>170</v>
      </c>
      <c r="C31" s="349"/>
      <c r="D31" s="349"/>
      <c r="E31" s="349"/>
      <c r="F31" s="349"/>
      <c r="G31" s="349"/>
      <c r="H31" s="349"/>
      <c r="I31" s="349"/>
      <c r="J31" s="349"/>
      <c r="K31" s="349"/>
      <c r="L31" s="349"/>
      <c r="M31" s="349"/>
      <c r="N31" s="349"/>
      <c r="O31" s="349"/>
      <c r="P31" s="349"/>
      <c r="Q31" s="349"/>
      <c r="R31" s="349"/>
      <c r="S31" s="349"/>
      <c r="T31" s="349"/>
      <c r="U31" s="349"/>
      <c r="V31" s="349"/>
    </row>
    <row r="32" spans="1:23">
      <c r="B32" s="349"/>
      <c r="C32" s="349"/>
      <c r="D32" s="349"/>
      <c r="E32" s="349"/>
      <c r="F32" s="349"/>
      <c r="G32" s="349"/>
      <c r="H32" s="349"/>
      <c r="I32" s="349"/>
      <c r="J32" s="349"/>
      <c r="K32" s="349"/>
      <c r="L32" s="349"/>
      <c r="M32" s="349"/>
      <c r="N32" s="349"/>
      <c r="O32" s="349"/>
      <c r="P32" s="349"/>
      <c r="Q32" s="349"/>
      <c r="R32" s="349"/>
      <c r="S32" s="349"/>
      <c r="T32" s="349"/>
      <c r="U32" s="349"/>
      <c r="V32" s="349"/>
    </row>
    <row r="33" spans="1:16" ht="10.15" customHeight="1"/>
    <row r="34" spans="1:16">
      <c r="I34" s="69" t="s">
        <v>35</v>
      </c>
      <c r="J34" s="390"/>
      <c r="K34" s="390"/>
      <c r="L34" s="390"/>
      <c r="M34" s="390"/>
      <c r="N34" s="390"/>
      <c r="O34" s="390"/>
      <c r="P34" s="69" t="s">
        <v>36</v>
      </c>
    </row>
    <row r="36" spans="1:16">
      <c r="A36" s="69" t="s">
        <v>264</v>
      </c>
    </row>
    <row r="38" spans="1:16">
      <c r="A38" s="155" t="s">
        <v>8</v>
      </c>
      <c r="B38" s="155"/>
      <c r="C38" s="155" t="s">
        <v>257</v>
      </c>
    </row>
  </sheetData>
  <sheetProtection algorithmName="SHA-512" hashValue="vIvc8hjG8+MsRe2a5/0KOZPP9MO7+OXklBTcfd+50eRXGZaClOMcNb6YEwciELxeuJurrpDKgd6gTPVvyTcBxg==" saltValue="9g0hEzyTfFkYxbGUEEWrSw==" spinCount="100000" sheet="1" selectLockedCells="1"/>
  <mergeCells count="16">
    <mergeCell ref="A14:W14"/>
    <mergeCell ref="Q2:W2"/>
    <mergeCell ref="Q3:W3"/>
    <mergeCell ref="M9:W9"/>
    <mergeCell ref="M11:W11"/>
    <mergeCell ref="M12:W12"/>
    <mergeCell ref="B31:V32"/>
    <mergeCell ref="J34:O34"/>
    <mergeCell ref="J29:O29"/>
    <mergeCell ref="C16:H16"/>
    <mergeCell ref="L16:M16"/>
    <mergeCell ref="P16:R16"/>
    <mergeCell ref="B17:V19"/>
    <mergeCell ref="B26:V27"/>
    <mergeCell ref="I23:U23"/>
    <mergeCell ref="I24:U24"/>
  </mergeCells>
  <phoneticPr fontId="2"/>
  <pageMargins left="0.7" right="0.7" top="0.75" bottom="0.51"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39"/>
  <sheetViews>
    <sheetView showGridLines="0" showZeros="0" view="pageBreakPreview" topLeftCell="A22" zoomScaleNormal="100" zoomScaleSheetLayoutView="100" workbookViewId="0">
      <selection activeCell="Q2" sqref="Q2:W2"/>
    </sheetView>
  </sheetViews>
  <sheetFormatPr defaultColWidth="3.375" defaultRowHeight="19.5"/>
  <cols>
    <col min="1" max="16384" width="3.375" style="69"/>
  </cols>
  <sheetData>
    <row r="1" spans="1:24">
      <c r="A1" s="68" t="s">
        <v>39</v>
      </c>
    </row>
    <row r="2" spans="1:24" ht="19.899999999999999" customHeight="1">
      <c r="Q2" s="231"/>
      <c r="R2" s="231"/>
      <c r="S2" s="231"/>
      <c r="T2" s="231"/>
      <c r="U2" s="231"/>
      <c r="V2" s="231"/>
      <c r="W2" s="231"/>
      <c r="X2" s="70" t="s">
        <v>69</v>
      </c>
    </row>
    <row r="3" spans="1:24">
      <c r="Q3" s="232" t="s">
        <v>123</v>
      </c>
      <c r="R3" s="231"/>
      <c r="S3" s="231"/>
      <c r="T3" s="231"/>
      <c r="U3" s="231"/>
      <c r="V3" s="231"/>
      <c r="W3" s="231"/>
      <c r="X3" s="70" t="s">
        <v>53</v>
      </c>
    </row>
    <row r="6" spans="1:24">
      <c r="B6" s="69" t="s">
        <v>30</v>
      </c>
    </row>
    <row r="8" spans="1:24">
      <c r="L8" s="69" t="s">
        <v>94</v>
      </c>
      <c r="X8" s="45"/>
    </row>
    <row r="9" spans="1:24">
      <c r="L9" s="69" t="s">
        <v>95</v>
      </c>
      <c r="M9" s="71"/>
      <c r="N9" s="71"/>
      <c r="O9" s="72"/>
      <c r="P9" s="72"/>
      <c r="Q9" s="72"/>
      <c r="R9" s="72"/>
      <c r="S9" s="72"/>
      <c r="T9" s="72"/>
      <c r="U9" s="72"/>
      <c r="V9" s="72"/>
      <c r="W9" s="72"/>
      <c r="X9" s="45"/>
    </row>
    <row r="10" spans="1:24">
      <c r="M10" s="229" t="str">
        <f>IF(基本情報!E5="","",基本情報!E5)</f>
        <v/>
      </c>
      <c r="N10" s="229"/>
      <c r="O10" s="229"/>
      <c r="P10" s="229"/>
      <c r="Q10" s="229"/>
      <c r="R10" s="229"/>
      <c r="S10" s="229"/>
      <c r="T10" s="229"/>
      <c r="U10" s="229"/>
      <c r="V10" s="229"/>
      <c r="W10" s="229"/>
      <c r="X10" s="45"/>
    </row>
    <row r="11" spans="1:24">
      <c r="L11" s="69" t="s">
        <v>96</v>
      </c>
      <c r="M11" s="71"/>
      <c r="N11" s="71"/>
      <c r="O11" s="72"/>
      <c r="P11" s="72"/>
      <c r="Q11" s="72"/>
      <c r="R11" s="72"/>
      <c r="S11" s="72"/>
      <c r="T11" s="72"/>
      <c r="U11" s="72"/>
      <c r="V11" s="72"/>
      <c r="W11" s="72"/>
    </row>
    <row r="12" spans="1:24">
      <c r="M12" s="229" t="str">
        <f>IF(基本情報!E6="","",基本情報!E6)</f>
        <v/>
      </c>
      <c r="N12" s="229"/>
      <c r="O12" s="229"/>
      <c r="P12" s="229"/>
      <c r="Q12" s="229"/>
      <c r="R12" s="229"/>
      <c r="S12" s="229"/>
      <c r="T12" s="229"/>
      <c r="U12" s="229"/>
      <c r="V12" s="229"/>
      <c r="W12" s="229"/>
      <c r="X12" s="70"/>
    </row>
    <row r="13" spans="1:24">
      <c r="M13" s="228">
        <f>基本情報!E7</f>
        <v>0</v>
      </c>
      <c r="N13" s="356"/>
      <c r="O13" s="356"/>
      <c r="P13" s="356"/>
      <c r="Q13" s="356"/>
      <c r="R13" s="356"/>
      <c r="S13" s="356"/>
      <c r="T13" s="356"/>
      <c r="U13" s="356"/>
      <c r="V13" s="356"/>
      <c r="W13" s="356"/>
      <c r="X13" s="70"/>
    </row>
    <row r="14" spans="1:24" ht="13.9" customHeight="1"/>
    <row r="15" spans="1:24" ht="13.9" customHeight="1"/>
    <row r="16" spans="1:24">
      <c r="A16" s="233" t="s">
        <v>40</v>
      </c>
      <c r="B16" s="233"/>
      <c r="C16" s="233"/>
      <c r="D16" s="233"/>
      <c r="E16" s="233"/>
      <c r="F16" s="233"/>
      <c r="G16" s="233"/>
      <c r="H16" s="233"/>
      <c r="I16" s="233"/>
      <c r="J16" s="233"/>
      <c r="K16" s="233"/>
      <c r="L16" s="233"/>
      <c r="M16" s="233"/>
      <c r="N16" s="233"/>
      <c r="O16" s="233"/>
      <c r="P16" s="233"/>
      <c r="Q16" s="233"/>
      <c r="R16" s="233"/>
      <c r="S16" s="233"/>
      <c r="T16" s="233"/>
      <c r="U16" s="233"/>
      <c r="V16" s="233"/>
      <c r="W16" s="233"/>
    </row>
    <row r="17" spans="1:24" ht="14.45" customHeight="1"/>
    <row r="18" spans="1:24" ht="14.45" customHeight="1"/>
    <row r="19" spans="1:24">
      <c r="B19" s="69" t="s">
        <v>41</v>
      </c>
    </row>
    <row r="20" spans="1:24" ht="13.9" customHeight="1"/>
    <row r="21" spans="1:24" ht="13.9" customHeight="1"/>
    <row r="22" spans="1:24">
      <c r="A22" s="69" t="s">
        <v>34</v>
      </c>
      <c r="I22" s="69" t="s">
        <v>269</v>
      </c>
    </row>
    <row r="23" spans="1:24" ht="17.25" customHeight="1">
      <c r="I23" s="69" t="s">
        <v>304</v>
      </c>
    </row>
    <row r="24" spans="1:24">
      <c r="A24" s="69" t="s">
        <v>97</v>
      </c>
      <c r="I24" s="228">
        <f>基本情報!E8</f>
        <v>0</v>
      </c>
      <c r="J24" s="229"/>
      <c r="K24" s="229"/>
      <c r="L24" s="229"/>
      <c r="M24" s="229"/>
      <c r="N24" s="229"/>
      <c r="O24" s="229"/>
      <c r="P24" s="229"/>
      <c r="Q24" s="229"/>
      <c r="R24" s="229"/>
      <c r="S24" s="229"/>
      <c r="T24" s="229"/>
      <c r="U24" s="229"/>
    </row>
    <row r="25" spans="1:24">
      <c r="H25" s="69" t="s">
        <v>99</v>
      </c>
      <c r="I25" s="228">
        <f>基本情報!E9</f>
        <v>0</v>
      </c>
      <c r="J25" s="230"/>
      <c r="K25" s="230"/>
      <c r="L25" s="230"/>
      <c r="M25" s="230"/>
      <c r="N25" s="230"/>
      <c r="O25" s="230"/>
      <c r="P25" s="230"/>
      <c r="Q25" s="230"/>
      <c r="R25" s="230"/>
      <c r="S25" s="230"/>
      <c r="T25" s="230"/>
      <c r="U25" s="230"/>
      <c r="V25" s="69" t="s">
        <v>100</v>
      </c>
    </row>
    <row r="26" spans="1:24" ht="14.45" customHeight="1"/>
    <row r="27" spans="1:24">
      <c r="A27" s="69" t="s">
        <v>125</v>
      </c>
      <c r="H27" s="69" t="s">
        <v>35</v>
      </c>
      <c r="I27" s="393"/>
      <c r="J27" s="393"/>
      <c r="K27" s="393"/>
      <c r="L27" s="393"/>
      <c r="M27" s="393"/>
      <c r="N27" s="393"/>
      <c r="O27" s="69" t="s">
        <v>36</v>
      </c>
      <c r="X27" s="69" t="s">
        <v>124</v>
      </c>
    </row>
    <row r="28" spans="1:24">
      <c r="A28" s="69" t="s">
        <v>42</v>
      </c>
      <c r="H28" s="69" t="s">
        <v>35</v>
      </c>
      <c r="I28" s="392">
        <f>I29-I27</f>
        <v>0</v>
      </c>
      <c r="J28" s="392"/>
      <c r="K28" s="392"/>
      <c r="L28" s="392"/>
      <c r="M28" s="392"/>
      <c r="N28" s="392"/>
      <c r="O28" s="69" t="s">
        <v>36</v>
      </c>
    </row>
    <row r="29" spans="1:24">
      <c r="A29" s="69" t="s">
        <v>43</v>
      </c>
      <c r="H29" s="69" t="s">
        <v>35</v>
      </c>
      <c r="I29" s="392">
        <f>'別紙3-1（変更）'!I13</f>
        <v>0</v>
      </c>
      <c r="J29" s="392"/>
      <c r="K29" s="392"/>
      <c r="L29" s="392"/>
      <c r="M29" s="392"/>
      <c r="N29" s="392"/>
      <c r="O29" s="69" t="s">
        <v>36</v>
      </c>
    </row>
    <row r="30" spans="1:24" ht="16.899999999999999" customHeight="1"/>
    <row r="31" spans="1:24">
      <c r="A31" s="69" t="s">
        <v>126</v>
      </c>
      <c r="H31" s="391"/>
      <c r="I31" s="391"/>
      <c r="J31" s="391"/>
      <c r="K31" s="391"/>
      <c r="L31" s="391"/>
      <c r="M31" s="391"/>
      <c r="N31" s="391"/>
      <c r="O31" s="391"/>
      <c r="P31" s="391"/>
      <c r="Q31" s="391"/>
      <c r="R31" s="391"/>
      <c r="S31" s="391"/>
      <c r="T31" s="391"/>
      <c r="U31" s="391"/>
      <c r="V31" s="391"/>
    </row>
    <row r="32" spans="1:24">
      <c r="H32" s="391"/>
      <c r="I32" s="391"/>
      <c r="J32" s="391"/>
      <c r="K32" s="391"/>
      <c r="L32" s="391"/>
      <c r="M32" s="391"/>
      <c r="N32" s="391"/>
      <c r="O32" s="391"/>
      <c r="P32" s="391"/>
      <c r="Q32" s="391"/>
      <c r="R32" s="391"/>
      <c r="S32" s="391"/>
      <c r="T32" s="391"/>
      <c r="U32" s="391"/>
      <c r="V32" s="391"/>
    </row>
    <row r="33" spans="1:22">
      <c r="H33" s="391"/>
      <c r="I33" s="391"/>
      <c r="J33" s="391"/>
      <c r="K33" s="391"/>
      <c r="L33" s="391"/>
      <c r="M33" s="391"/>
      <c r="N33" s="391"/>
      <c r="O33" s="391"/>
      <c r="P33" s="391"/>
      <c r="Q33" s="391"/>
      <c r="R33" s="391"/>
      <c r="S33" s="391"/>
      <c r="T33" s="391"/>
      <c r="U33" s="391"/>
      <c r="V33" s="391"/>
    </row>
    <row r="34" spans="1:22">
      <c r="H34" s="391"/>
      <c r="I34" s="391"/>
      <c r="J34" s="391"/>
      <c r="K34" s="391"/>
      <c r="L34" s="391"/>
      <c r="M34" s="391"/>
      <c r="N34" s="391"/>
      <c r="O34" s="391"/>
      <c r="P34" s="391"/>
      <c r="Q34" s="391"/>
      <c r="R34" s="391"/>
      <c r="S34" s="391"/>
      <c r="T34" s="391"/>
      <c r="U34" s="391"/>
      <c r="V34" s="391"/>
    </row>
    <row r="35" spans="1:22">
      <c r="H35" s="391"/>
      <c r="I35" s="391"/>
      <c r="J35" s="391"/>
      <c r="K35" s="391"/>
      <c r="L35" s="391"/>
      <c r="M35" s="391"/>
      <c r="N35" s="391"/>
      <c r="O35" s="391"/>
      <c r="P35" s="391"/>
      <c r="Q35" s="391"/>
      <c r="R35" s="391"/>
      <c r="S35" s="391"/>
      <c r="T35" s="391"/>
      <c r="U35" s="391"/>
      <c r="V35" s="391"/>
    </row>
    <row r="37" spans="1:22">
      <c r="A37" s="69" t="s">
        <v>127</v>
      </c>
      <c r="H37" s="69" t="s">
        <v>38</v>
      </c>
    </row>
    <row r="39" spans="1:22">
      <c r="A39" s="155" t="s">
        <v>8</v>
      </c>
      <c r="B39" s="155"/>
      <c r="C39" s="155" t="s">
        <v>257</v>
      </c>
      <c r="D39" s="155"/>
    </row>
  </sheetData>
  <sheetProtection algorithmName="SHA-512" hashValue="safI8eIbjfT2M7V2M0YUTsd4gmJat3kMasTBGrmWVjC0Dyhgu3rleHMJv1vUIKB0rsrlxNiAq0sbdC484o7ziw==" saltValue="GPWdOCArNhXkN6A8l/iBWw==" spinCount="100000" sheet="1" formatRows="0" selectLockedCells="1"/>
  <mergeCells count="12">
    <mergeCell ref="H31:V35"/>
    <mergeCell ref="I28:N28"/>
    <mergeCell ref="I29:N29"/>
    <mergeCell ref="Q2:W2"/>
    <mergeCell ref="Q3:W3"/>
    <mergeCell ref="A16:W16"/>
    <mergeCell ref="I27:N27"/>
    <mergeCell ref="M10:W10"/>
    <mergeCell ref="M12:W12"/>
    <mergeCell ref="M13:W13"/>
    <mergeCell ref="I24:U24"/>
    <mergeCell ref="I25:U25"/>
  </mergeCells>
  <phoneticPr fontId="2"/>
  <pageMargins left="0.7" right="0.7" top="0.75" bottom="0.52"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1290-3E0A-4D44-9F16-BDF66BBFDB37}">
  <sheetPr>
    <tabColor theme="4" tint="0.39997558519241921"/>
    <pageSetUpPr fitToPage="1"/>
  </sheetPr>
  <dimension ref="B1:O15"/>
  <sheetViews>
    <sheetView showGridLines="0" view="pageBreakPreview" topLeftCell="A4" zoomScale="70" zoomScaleNormal="100" zoomScaleSheetLayoutView="70" workbookViewId="0">
      <selection activeCell="D8" sqref="D8"/>
    </sheetView>
  </sheetViews>
  <sheetFormatPr defaultColWidth="8.75" defaultRowHeight="18.75"/>
  <cols>
    <col min="1" max="1" width="2.375" style="6" customWidth="1"/>
    <col min="2" max="2" width="38.75" style="6" bestFit="1" customWidth="1"/>
    <col min="3" max="10" width="13.625" style="6" customWidth="1"/>
    <col min="11" max="11" width="8.75" style="6"/>
    <col min="12" max="14" width="0" style="6" hidden="1" customWidth="1"/>
    <col min="15" max="15" width="20.875" style="6" hidden="1" customWidth="1"/>
    <col min="16" max="16384" width="8.75" style="6"/>
  </cols>
  <sheetData>
    <row r="1" spans="2:15" ht="39.950000000000003" customHeight="1">
      <c r="B1" s="6" t="s">
        <v>137</v>
      </c>
      <c r="K1" s="136" t="s">
        <v>246</v>
      </c>
    </row>
    <row r="2" spans="2:15" ht="39.950000000000003" customHeight="1">
      <c r="B2" s="235" t="s">
        <v>274</v>
      </c>
      <c r="C2" s="235"/>
      <c r="D2" s="235"/>
      <c r="E2" s="235"/>
      <c r="F2" s="235"/>
      <c r="G2" s="235"/>
      <c r="H2" s="235"/>
      <c r="I2" s="235"/>
      <c r="J2" s="235"/>
      <c r="K2" s="235"/>
    </row>
    <row r="3" spans="2:15" ht="39.950000000000003" customHeight="1">
      <c r="B3" s="53"/>
    </row>
    <row r="4" spans="2:15" ht="39.950000000000003" customHeight="1">
      <c r="G4" s="54" t="s">
        <v>101</v>
      </c>
      <c r="H4" s="236">
        <f>基本情報!E8</f>
        <v>0</v>
      </c>
      <c r="I4" s="237"/>
      <c r="J4" s="237"/>
      <c r="K4" s="237"/>
    </row>
    <row r="5" spans="2:15" ht="39.950000000000003" customHeight="1" thickBot="1">
      <c r="K5" s="52" t="s">
        <v>18</v>
      </c>
    </row>
    <row r="6" spans="2:15" ht="56.25">
      <c r="B6" s="238" t="s">
        <v>25</v>
      </c>
      <c r="C6" s="55" t="s">
        <v>0</v>
      </c>
      <c r="D6" s="56" t="s">
        <v>1</v>
      </c>
      <c r="E6" s="55" t="s">
        <v>2</v>
      </c>
      <c r="F6" s="56" t="s">
        <v>3</v>
      </c>
      <c r="G6" s="55" t="s">
        <v>4</v>
      </c>
      <c r="H6" s="56" t="s">
        <v>5</v>
      </c>
      <c r="I6" s="56" t="s">
        <v>6</v>
      </c>
      <c r="J6" s="56" t="s">
        <v>7</v>
      </c>
      <c r="K6" s="58" t="s">
        <v>8</v>
      </c>
    </row>
    <row r="7" spans="2:15" ht="39.950000000000003" customHeight="1" thickBot="1">
      <c r="B7" s="239"/>
      <c r="C7" s="59" t="s">
        <v>9</v>
      </c>
      <c r="D7" s="59" t="s">
        <v>10</v>
      </c>
      <c r="E7" s="59" t="s">
        <v>17</v>
      </c>
      <c r="F7" s="59" t="s">
        <v>11</v>
      </c>
      <c r="G7" s="60" t="s">
        <v>12</v>
      </c>
      <c r="H7" s="60" t="s">
        <v>13</v>
      </c>
      <c r="I7" s="60" t="s">
        <v>14</v>
      </c>
      <c r="J7" s="60" t="s">
        <v>15</v>
      </c>
      <c r="K7" s="83"/>
      <c r="M7"/>
      <c r="N7" t="s">
        <v>87</v>
      </c>
      <c r="O7" t="s">
        <v>285</v>
      </c>
    </row>
    <row r="8" spans="2:15" ht="39.950000000000003" customHeight="1">
      <c r="B8" s="62" t="s">
        <v>61</v>
      </c>
      <c r="C8" s="158">
        <f>'別紙3-2（変更）'!E9</f>
        <v>0</v>
      </c>
      <c r="D8" s="188">
        <v>0</v>
      </c>
      <c r="E8" s="158">
        <f>C8-D8</f>
        <v>0</v>
      </c>
      <c r="F8" s="158">
        <f>E8</f>
        <v>0</v>
      </c>
      <c r="G8" s="158">
        <f>IF(C8&gt;0,N8,0)</f>
        <v>0</v>
      </c>
      <c r="H8" s="159">
        <f>MIN(E8,F8,G8)</f>
        <v>0</v>
      </c>
      <c r="I8" s="160"/>
      <c r="J8" s="160"/>
      <c r="K8" s="84"/>
      <c r="M8"/>
      <c r="N8" s="63">
        <v>905000</v>
      </c>
      <c r="O8" s="173">
        <f>'別紙3-2（変更）附表（購入予定物品一覧）'!J6</f>
        <v>0</v>
      </c>
    </row>
    <row r="9" spans="2:15" ht="39.950000000000003" customHeight="1">
      <c r="B9" s="64" t="s">
        <v>63</v>
      </c>
      <c r="C9" s="158">
        <f>'別紙3-2（変更）'!E10</f>
        <v>0</v>
      </c>
      <c r="D9" s="188">
        <v>0</v>
      </c>
      <c r="E9" s="158">
        <f t="shared" ref="E9:E12" si="0">C9-D9</f>
        <v>0</v>
      </c>
      <c r="F9" s="158">
        <f t="shared" ref="F9:F12" si="1">E9</f>
        <v>0</v>
      </c>
      <c r="G9" s="158">
        <f>N9*'別紙3-2（変更）'!G10</f>
        <v>0</v>
      </c>
      <c r="H9" s="159">
        <f>MIN(MIN(E9,F9,O9),G9)</f>
        <v>0</v>
      </c>
      <c r="I9" s="161"/>
      <c r="J9" s="161"/>
      <c r="K9" s="84"/>
      <c r="M9" t="s">
        <v>286</v>
      </c>
      <c r="N9" s="63">
        <v>205000</v>
      </c>
      <c r="O9" s="173">
        <f>'別紙3-2（変更）附表（購入予定物品一覧）'!J7</f>
        <v>0</v>
      </c>
    </row>
    <row r="10" spans="2:15" ht="39.950000000000003" customHeight="1">
      <c r="B10" s="64" t="s">
        <v>64</v>
      </c>
      <c r="C10" s="158"/>
      <c r="D10" s="158"/>
      <c r="E10" s="158"/>
      <c r="F10" s="158"/>
      <c r="G10" s="158"/>
      <c r="H10" s="159"/>
      <c r="I10" s="161"/>
      <c r="J10" s="161"/>
      <c r="K10" s="84"/>
      <c r="M10"/>
      <c r="N10" s="63">
        <v>3600</v>
      </c>
      <c r="O10"/>
    </row>
    <row r="11" spans="2:15" ht="39.950000000000003" customHeight="1">
      <c r="B11" s="65" t="s">
        <v>66</v>
      </c>
      <c r="C11" s="158">
        <f>'別紙3-2（変更）'!E12</f>
        <v>0</v>
      </c>
      <c r="D11" s="188">
        <v>0</v>
      </c>
      <c r="E11" s="158">
        <f t="shared" si="0"/>
        <v>0</v>
      </c>
      <c r="F11" s="158">
        <f t="shared" si="1"/>
        <v>0</v>
      </c>
      <c r="G11" s="158">
        <f>N11*'別紙3-2（変更）'!G12</f>
        <v>0</v>
      </c>
      <c r="H11" s="159">
        <f>MIN(MIN(E11,F11,O11),G11)</f>
        <v>0</v>
      </c>
      <c r="I11" s="161"/>
      <c r="J11" s="161"/>
      <c r="K11" s="84"/>
      <c r="M11" t="s">
        <v>286</v>
      </c>
      <c r="N11" s="63">
        <v>51400</v>
      </c>
      <c r="O11" s="173">
        <f>'別紙3-2（変更）附表（購入予定物品一覧）'!J8</f>
        <v>0</v>
      </c>
    </row>
    <row r="12" spans="2:15" ht="39.950000000000003" customHeight="1" thickBot="1">
      <c r="B12" s="66" t="s">
        <v>68</v>
      </c>
      <c r="C12" s="158">
        <f>'別紙3-2（変更）'!E13+'別紙3-2（変更）'!E14</f>
        <v>0</v>
      </c>
      <c r="D12" s="188">
        <v>0</v>
      </c>
      <c r="E12" s="158">
        <f t="shared" si="0"/>
        <v>0</v>
      </c>
      <c r="F12" s="158">
        <f t="shared" si="1"/>
        <v>0</v>
      </c>
      <c r="G12" s="158">
        <f>F12</f>
        <v>0</v>
      </c>
      <c r="H12" s="159">
        <f t="shared" ref="H12" si="2">MIN(E12,F12,G12)</f>
        <v>0</v>
      </c>
      <c r="I12" s="161"/>
      <c r="J12" s="161"/>
      <c r="K12" s="84"/>
      <c r="M12"/>
      <c r="N12" s="63"/>
      <c r="O12" s="173">
        <f>'別紙3-2（変更）附表（購入予定物品一覧）'!J9</f>
        <v>0</v>
      </c>
    </row>
    <row r="13" spans="2:15" ht="39.950000000000003" customHeight="1" thickTop="1" thickBot="1">
      <c r="B13" s="67" t="s">
        <v>26</v>
      </c>
      <c r="C13" s="162">
        <f t="shared" ref="C13:H13" si="3">SUM(C8:C12)</f>
        <v>0</v>
      </c>
      <c r="D13" s="162">
        <f t="shared" si="3"/>
        <v>0</v>
      </c>
      <c r="E13" s="162">
        <f t="shared" si="3"/>
        <v>0</v>
      </c>
      <c r="F13" s="162">
        <f t="shared" si="3"/>
        <v>0</v>
      </c>
      <c r="G13" s="162">
        <f t="shared" si="3"/>
        <v>0</v>
      </c>
      <c r="H13" s="162">
        <f t="shared" si="3"/>
        <v>0</v>
      </c>
      <c r="I13" s="162">
        <f>ROUNDDOWN(H13,-3)</f>
        <v>0</v>
      </c>
      <c r="J13" s="162">
        <f>I13</f>
        <v>0</v>
      </c>
      <c r="K13" s="85"/>
    </row>
    <row r="14" spans="2:15" ht="39.950000000000003" customHeight="1">
      <c r="B14" s="6" t="s">
        <v>16</v>
      </c>
    </row>
    <row r="15" spans="2:15" ht="39.950000000000003" customHeight="1">
      <c r="B15" s="6" t="s">
        <v>19</v>
      </c>
    </row>
  </sheetData>
  <sheetProtection algorithmName="SHA-512" hashValue="ISaHA0GbRw2WD0XDUnKw5DAUurpBjhkJ0CjD6xKfucFhjMcZ30XyRldx6mTpnse8vcRnaG1vIuugXwM44FoNiA==" saltValue="ayxzueqL5hMDu6gs1mjUvQ==" spinCount="100000" sheet="1" selectLockedCells="1"/>
  <mergeCells count="3">
    <mergeCell ref="B2:K2"/>
    <mergeCell ref="H4:K4"/>
    <mergeCell ref="B6:B7"/>
  </mergeCells>
  <phoneticPr fontId="2"/>
  <pageMargins left="0.7" right="0.7" top="0.75" bottom="0.75" header="0.3" footer="0.3"/>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CW4"/>
  <sheetViews>
    <sheetView workbookViewId="0">
      <selection activeCell="AK4" sqref="AK4"/>
    </sheetView>
  </sheetViews>
  <sheetFormatPr defaultColWidth="8.75" defaultRowHeight="18.75"/>
  <cols>
    <col min="1" max="22" width="8.75" style="6"/>
    <col min="23" max="23" width="9.5" style="6" bestFit="1" customWidth="1"/>
    <col min="24" max="24" width="8.875" style="6" bestFit="1" customWidth="1"/>
    <col min="25" max="30" width="9.375" style="6" bestFit="1" customWidth="1"/>
    <col min="31" max="41" width="8.75" style="6"/>
    <col min="42" max="42" width="9.375" style="6" bestFit="1" customWidth="1"/>
    <col min="43" max="43" width="8.75" style="6"/>
    <col min="44" max="49" width="9.375" style="6" bestFit="1" customWidth="1"/>
    <col min="50" max="67" width="8.75" style="6"/>
    <col min="68" max="68" width="10.375" style="6" bestFit="1" customWidth="1"/>
    <col min="69" max="72" width="8.75" style="6"/>
    <col min="73" max="73" width="9.375" style="6" bestFit="1" customWidth="1"/>
    <col min="74" max="74" width="8.75" style="6"/>
    <col min="75" max="82" width="9.375" style="6" bestFit="1" customWidth="1"/>
    <col min="83" max="92" width="8.75" style="6"/>
    <col min="93" max="93" width="10.375" style="6" bestFit="1" customWidth="1"/>
    <col min="94" max="16384" width="8.75" style="6"/>
  </cols>
  <sheetData>
    <row r="2" spans="1:101">
      <c r="A2" s="86"/>
      <c r="B2" s="86"/>
      <c r="C2" s="86"/>
      <c r="D2" s="86"/>
      <c r="E2" s="86"/>
      <c r="F2" s="86"/>
      <c r="G2" s="86" t="s">
        <v>109</v>
      </c>
      <c r="H2" s="86"/>
      <c r="I2" s="86"/>
      <c r="J2" s="86"/>
      <c r="K2" s="86"/>
      <c r="L2" s="86" t="s">
        <v>131</v>
      </c>
      <c r="M2" s="86"/>
      <c r="N2" s="86"/>
      <c r="O2" s="86" t="s">
        <v>172</v>
      </c>
      <c r="P2" s="86"/>
      <c r="Q2" s="86"/>
      <c r="R2" s="86"/>
      <c r="S2" s="86"/>
      <c r="T2" s="86"/>
      <c r="U2" s="87" t="s">
        <v>49</v>
      </c>
      <c r="V2" s="87"/>
      <c r="W2" s="87"/>
      <c r="X2" s="87"/>
      <c r="Y2" s="87"/>
      <c r="Z2" s="87"/>
      <c r="AA2" s="87"/>
      <c r="AB2" s="87"/>
      <c r="AC2" s="87"/>
      <c r="AD2" s="87"/>
      <c r="AE2" s="87"/>
      <c r="AF2" s="87"/>
      <c r="AG2" s="87"/>
      <c r="AH2" s="87"/>
      <c r="AI2" s="87"/>
      <c r="AJ2" s="87"/>
      <c r="AK2" s="87"/>
      <c r="AL2" s="87"/>
      <c r="AM2" s="87"/>
      <c r="AN2" s="88" t="s">
        <v>51</v>
      </c>
      <c r="AO2" s="88"/>
      <c r="AP2" s="88"/>
      <c r="AQ2" s="88"/>
      <c r="AR2" s="88"/>
      <c r="AS2" s="88"/>
      <c r="AT2" s="88"/>
      <c r="AU2" s="88"/>
      <c r="AV2" s="88"/>
      <c r="AW2" s="88"/>
      <c r="AX2" s="88"/>
      <c r="AY2" s="88"/>
      <c r="AZ2" s="88"/>
      <c r="BA2" s="88"/>
      <c r="BB2" s="88"/>
      <c r="BC2" s="88"/>
      <c r="BD2" s="88"/>
      <c r="BE2" s="88"/>
      <c r="BF2" s="88"/>
      <c r="BG2" s="101" t="s">
        <v>179</v>
      </c>
      <c r="BH2" s="101"/>
      <c r="BI2" s="101"/>
      <c r="BJ2" s="101"/>
      <c r="BK2" s="101"/>
      <c r="BL2" s="101"/>
      <c r="BM2" s="101"/>
      <c r="BN2" s="101"/>
      <c r="BO2" s="102" t="s">
        <v>187</v>
      </c>
      <c r="BP2" s="102"/>
      <c r="BQ2" s="102"/>
      <c r="BR2" s="102"/>
      <c r="BS2" s="89" t="s">
        <v>52</v>
      </c>
      <c r="BT2" s="89"/>
      <c r="BU2" s="89"/>
      <c r="BV2" s="89"/>
      <c r="BW2" s="89"/>
      <c r="BX2" s="89"/>
      <c r="BY2" s="89"/>
      <c r="BZ2" s="89"/>
      <c r="CA2" s="89"/>
      <c r="CB2" s="89"/>
      <c r="CC2" s="89"/>
      <c r="CD2" s="89"/>
      <c r="CE2" s="89"/>
      <c r="CF2" s="89"/>
      <c r="CG2" s="89"/>
      <c r="CH2" s="89"/>
      <c r="CI2" s="89"/>
      <c r="CJ2" s="89"/>
      <c r="CK2" s="89"/>
      <c r="CL2" s="89"/>
      <c r="CM2" s="89"/>
      <c r="CN2" s="103" t="s">
        <v>190</v>
      </c>
      <c r="CO2" s="103"/>
      <c r="CP2" s="103"/>
      <c r="CQ2" s="103"/>
      <c r="CR2" s="104" t="s">
        <v>193</v>
      </c>
      <c r="CS2" s="104"/>
      <c r="CT2" s="104"/>
      <c r="CU2" s="104"/>
      <c r="CV2" s="104"/>
      <c r="CW2" s="104"/>
    </row>
    <row r="3" spans="1:101">
      <c r="A3" s="86" t="s">
        <v>106</v>
      </c>
      <c r="B3" s="86" t="s">
        <v>107</v>
      </c>
      <c r="C3" s="86" t="s">
        <v>108</v>
      </c>
      <c r="D3" s="86" t="s">
        <v>80</v>
      </c>
      <c r="E3" s="86" t="s">
        <v>117</v>
      </c>
      <c r="F3" s="86" t="s">
        <v>130</v>
      </c>
      <c r="G3" s="86" t="s">
        <v>110</v>
      </c>
      <c r="H3" s="86" t="s">
        <v>31</v>
      </c>
      <c r="I3" s="86" t="s">
        <v>133</v>
      </c>
      <c r="J3" s="86" t="s">
        <v>134</v>
      </c>
      <c r="K3" s="86" t="s">
        <v>132</v>
      </c>
      <c r="L3" s="86" t="s">
        <v>115</v>
      </c>
      <c r="M3" s="86" t="s">
        <v>83</v>
      </c>
      <c r="N3" s="86" t="s">
        <v>116</v>
      </c>
      <c r="O3" s="86" t="s">
        <v>173</v>
      </c>
      <c r="P3" s="86" t="s">
        <v>174</v>
      </c>
      <c r="Q3" s="86" t="s">
        <v>175</v>
      </c>
      <c r="R3" s="86" t="s">
        <v>176</v>
      </c>
      <c r="S3" s="86" t="s">
        <v>177</v>
      </c>
      <c r="T3" s="86" t="s">
        <v>178</v>
      </c>
      <c r="U3" s="87" t="s">
        <v>50</v>
      </c>
      <c r="V3" s="87" t="s">
        <v>135</v>
      </c>
      <c r="W3" s="87" t="s">
        <v>0</v>
      </c>
      <c r="X3" s="87" t="s">
        <v>1</v>
      </c>
      <c r="Y3" s="87" t="s">
        <v>2</v>
      </c>
      <c r="Z3" s="87" t="s">
        <v>3</v>
      </c>
      <c r="AA3" s="87" t="s">
        <v>4</v>
      </c>
      <c r="AB3" s="87" t="s">
        <v>5</v>
      </c>
      <c r="AC3" s="87" t="s">
        <v>6</v>
      </c>
      <c r="AD3" s="87" t="s">
        <v>7</v>
      </c>
      <c r="AE3" s="87" t="s">
        <v>207</v>
      </c>
      <c r="AF3" s="87" t="s">
        <v>88</v>
      </c>
      <c r="AG3" s="87" t="s">
        <v>89</v>
      </c>
      <c r="AH3" s="87" t="s">
        <v>90</v>
      </c>
      <c r="AI3" s="87" t="s">
        <v>122</v>
      </c>
      <c r="AJ3" s="87" t="s">
        <v>91</v>
      </c>
      <c r="AK3" s="87" t="s">
        <v>252</v>
      </c>
      <c r="AL3" s="87" t="s">
        <v>255</v>
      </c>
      <c r="AM3" s="87" t="s">
        <v>256</v>
      </c>
      <c r="AN3" s="88" t="s">
        <v>50</v>
      </c>
      <c r="AO3" s="88" t="s">
        <v>135</v>
      </c>
      <c r="AP3" s="88" t="s">
        <v>0</v>
      </c>
      <c r="AQ3" s="88" t="s">
        <v>1</v>
      </c>
      <c r="AR3" s="88" t="s">
        <v>2</v>
      </c>
      <c r="AS3" s="88" t="s">
        <v>3</v>
      </c>
      <c r="AT3" s="88" t="s">
        <v>4</v>
      </c>
      <c r="AU3" s="88" t="s">
        <v>5</v>
      </c>
      <c r="AV3" s="88" t="s">
        <v>6</v>
      </c>
      <c r="AW3" s="88" t="s">
        <v>7</v>
      </c>
      <c r="AX3" s="88" t="s">
        <v>207</v>
      </c>
      <c r="AY3" s="88" t="s">
        <v>88</v>
      </c>
      <c r="AZ3" s="88" t="s">
        <v>89</v>
      </c>
      <c r="BA3" s="88" t="s">
        <v>90</v>
      </c>
      <c r="BB3" s="88" t="s">
        <v>122</v>
      </c>
      <c r="BC3" s="88" t="s">
        <v>91</v>
      </c>
      <c r="BD3" s="88" t="s">
        <v>252</v>
      </c>
      <c r="BE3" s="88" t="s">
        <v>255</v>
      </c>
      <c r="BF3" s="88" t="s">
        <v>256</v>
      </c>
      <c r="BG3" s="101" t="s">
        <v>50</v>
      </c>
      <c r="BH3" s="101" t="s">
        <v>180</v>
      </c>
      <c r="BI3" s="101" t="s">
        <v>181</v>
      </c>
      <c r="BJ3" s="101" t="s">
        <v>182</v>
      </c>
      <c r="BK3" s="101" t="s">
        <v>183</v>
      </c>
      <c r="BL3" s="101" t="s">
        <v>184</v>
      </c>
      <c r="BM3" s="101" t="s">
        <v>185</v>
      </c>
      <c r="BN3" s="101" t="s">
        <v>186</v>
      </c>
      <c r="BO3" s="102" t="s">
        <v>188</v>
      </c>
      <c r="BP3" s="102" t="s">
        <v>189</v>
      </c>
      <c r="BQ3" s="102" t="s">
        <v>181</v>
      </c>
      <c r="BR3" s="102" t="s">
        <v>182</v>
      </c>
      <c r="BS3" s="89" t="s">
        <v>50</v>
      </c>
      <c r="BT3" s="89" t="s">
        <v>136</v>
      </c>
      <c r="BU3" s="89" t="s">
        <v>0</v>
      </c>
      <c r="BV3" s="89" t="s">
        <v>1</v>
      </c>
      <c r="BW3" s="89" t="s">
        <v>2</v>
      </c>
      <c r="BX3" s="89" t="s">
        <v>20</v>
      </c>
      <c r="BY3" s="89" t="s">
        <v>4</v>
      </c>
      <c r="BZ3" s="89" t="s">
        <v>5</v>
      </c>
      <c r="CA3" s="89" t="s">
        <v>6</v>
      </c>
      <c r="CB3" s="89" t="s">
        <v>7</v>
      </c>
      <c r="CC3" s="89" t="s">
        <v>21</v>
      </c>
      <c r="CD3" s="89" t="s">
        <v>22</v>
      </c>
      <c r="CE3" s="89" t="s">
        <v>207</v>
      </c>
      <c r="CF3" s="89" t="s">
        <v>88</v>
      </c>
      <c r="CG3" s="89" t="s">
        <v>89</v>
      </c>
      <c r="CH3" s="89" t="s">
        <v>90</v>
      </c>
      <c r="CI3" s="89" t="s">
        <v>122</v>
      </c>
      <c r="CJ3" s="89" t="s">
        <v>91</v>
      </c>
      <c r="CK3" s="89" t="s">
        <v>252</v>
      </c>
      <c r="CL3" s="89" t="s">
        <v>255</v>
      </c>
      <c r="CM3" s="89" t="s">
        <v>256</v>
      </c>
      <c r="CN3" s="103" t="s">
        <v>188</v>
      </c>
      <c r="CO3" s="103" t="s">
        <v>189</v>
      </c>
      <c r="CP3" s="103" t="s">
        <v>191</v>
      </c>
      <c r="CQ3" s="103" t="s">
        <v>192</v>
      </c>
      <c r="CR3" s="104" t="s">
        <v>194</v>
      </c>
      <c r="CS3" s="104" t="s">
        <v>195</v>
      </c>
      <c r="CT3" s="104" t="s">
        <v>191</v>
      </c>
      <c r="CU3" s="104" t="s">
        <v>192</v>
      </c>
      <c r="CV3" s="104" t="s">
        <v>197</v>
      </c>
      <c r="CW3" s="104" t="s">
        <v>196</v>
      </c>
    </row>
    <row r="4" spans="1:101">
      <c r="A4" s="90">
        <f>基本情報!E5</f>
        <v>0</v>
      </c>
      <c r="B4" s="90">
        <f>基本情報!E6</f>
        <v>0</v>
      </c>
      <c r="C4" s="90">
        <f>基本情報!E7</f>
        <v>0</v>
      </c>
      <c r="D4" s="90">
        <f>基本情報!E8</f>
        <v>0</v>
      </c>
      <c r="E4" s="90">
        <f>基本情報!E9</f>
        <v>0</v>
      </c>
      <c r="F4" s="90">
        <f>基本情報!E10</f>
        <v>0</v>
      </c>
      <c r="G4" s="90">
        <f>基本情報!E11</f>
        <v>0</v>
      </c>
      <c r="H4" s="90">
        <f>基本情報!I11</f>
        <v>0</v>
      </c>
      <c r="I4" s="90">
        <f>基本情報!E12</f>
        <v>0</v>
      </c>
      <c r="J4" s="90">
        <f>基本情報!E13</f>
        <v>0</v>
      </c>
      <c r="K4" s="90">
        <f>基本情報!E14</f>
        <v>0</v>
      </c>
      <c r="L4" s="6">
        <f>基本情報!E15</f>
        <v>0</v>
      </c>
      <c r="M4" s="90">
        <f>基本情報!E16</f>
        <v>0</v>
      </c>
      <c r="N4" s="90">
        <f>基本情報!E17</f>
        <v>0</v>
      </c>
      <c r="O4" s="100">
        <f>基本情報!E18</f>
        <v>0</v>
      </c>
      <c r="P4" s="100">
        <f>基本情報!E19</f>
        <v>0</v>
      </c>
      <c r="Q4" s="100">
        <f>基本情報!E20</f>
        <v>0</v>
      </c>
      <c r="R4" s="100">
        <f>基本情報!I20</f>
        <v>0</v>
      </c>
      <c r="S4" s="90">
        <f>基本情報!E21</f>
        <v>0</v>
      </c>
      <c r="T4" s="90">
        <f>基本情報!E22</f>
        <v>0</v>
      </c>
      <c r="U4" s="6">
        <f>'様式第１号（交付申請書）'!Q2</f>
        <v>0</v>
      </c>
      <c r="V4" s="91" t="str">
        <f>'様式第１号（交付申請書）'!Q3</f>
        <v>令和５年　月　　日</v>
      </c>
      <c r="W4" s="63">
        <f>'別紙3-1（新規）'!C13</f>
        <v>0</v>
      </c>
      <c r="X4" s="63">
        <f>'別紙3-1（新規）'!D13</f>
        <v>0</v>
      </c>
      <c r="Y4" s="63">
        <f>'別紙3-1（新規）'!E13</f>
        <v>0</v>
      </c>
      <c r="Z4" s="63">
        <f>'別紙3-1（新規）'!F13</f>
        <v>0</v>
      </c>
      <c r="AA4" s="63">
        <f>'別紙3-1（新規）'!G13</f>
        <v>0</v>
      </c>
      <c r="AB4" s="63">
        <f>'別紙3-1（新規）'!H13</f>
        <v>0</v>
      </c>
      <c r="AC4" s="63">
        <f>'別紙3-1（新規）'!I13</f>
        <v>0</v>
      </c>
      <c r="AD4" s="63">
        <f>'別紙3-1（新規）'!J13</f>
        <v>0</v>
      </c>
      <c r="AE4" s="6" t="e">
        <f>#REF!</f>
        <v>#REF!</v>
      </c>
      <c r="AF4" s="6" t="e">
        <f>#REF!</f>
        <v>#REF!</v>
      </c>
      <c r="AG4" s="6" t="e">
        <f>#REF!</f>
        <v>#REF!</v>
      </c>
      <c r="AH4" s="6" t="e">
        <f>#REF!</f>
        <v>#REF!</v>
      </c>
      <c r="AI4" s="6" t="e">
        <f>#REF!</f>
        <v>#REF!</v>
      </c>
      <c r="AJ4" s="6" t="e">
        <f>#REF!</f>
        <v>#REF!</v>
      </c>
      <c r="AK4" s="6">
        <f>'補助条件確認書（新規）'!P14</f>
        <v>0</v>
      </c>
      <c r="AL4" s="6">
        <f>'補助条件確認書（新規）'!R19</f>
        <v>0</v>
      </c>
      <c r="AM4" s="6">
        <f>'補助条件確認書（新規）'!R24</f>
        <v>0</v>
      </c>
      <c r="AN4" s="6">
        <f>'様式第２号（変更申請書）'!Q2</f>
        <v>0</v>
      </c>
      <c r="AO4" s="91" t="str">
        <f>'様式第２号（変更申請書）'!Q3</f>
        <v>令和５年　月　　日</v>
      </c>
      <c r="AP4" s="92">
        <f>'別紙3-1（変更）'!C13</f>
        <v>0</v>
      </c>
      <c r="AQ4" s="92">
        <f>'別紙3-1（変更）'!D13</f>
        <v>0</v>
      </c>
      <c r="AR4" s="92">
        <f>'別紙3-1（変更）'!E13</f>
        <v>0</v>
      </c>
      <c r="AS4" s="92">
        <f>'別紙3-1（変更）'!F13</f>
        <v>0</v>
      </c>
      <c r="AT4" s="92">
        <f>'別紙3-1（変更）'!G13</f>
        <v>0</v>
      </c>
      <c r="AU4" s="92">
        <f>'別紙3-1（変更）'!H13</f>
        <v>0</v>
      </c>
      <c r="AV4" s="92">
        <f>'別紙3-1（変更）'!I13</f>
        <v>0</v>
      </c>
      <c r="AW4" s="92">
        <f>'別紙3-1（変更）'!J13</f>
        <v>0</v>
      </c>
      <c r="AX4" s="6" t="e">
        <f>#REF!</f>
        <v>#REF!</v>
      </c>
      <c r="AY4" s="6" t="e">
        <f>#REF!</f>
        <v>#REF!</v>
      </c>
      <c r="AZ4" s="6" t="e">
        <f>#REF!</f>
        <v>#REF!</v>
      </c>
      <c r="BA4" s="6" t="e">
        <f>#REF!</f>
        <v>#REF!</v>
      </c>
      <c r="BB4" s="6" t="e">
        <f>#REF!</f>
        <v>#REF!</v>
      </c>
      <c r="BC4" s="6" t="e">
        <f>#REF!</f>
        <v>#REF!</v>
      </c>
      <c r="BD4" s="6">
        <f>'補助条件確認書（変更）'!P14</f>
        <v>0</v>
      </c>
      <c r="BE4" s="6">
        <f>'補助条件確認書（変更）'!R19</f>
        <v>0</v>
      </c>
      <c r="BF4" s="6">
        <f>'補助条件確認書（変更）'!R24</f>
        <v>0</v>
      </c>
      <c r="BG4" s="6">
        <f>'様式第３号（中止廃止申請）'!Q2</f>
        <v>0</v>
      </c>
      <c r="BH4" s="91" t="str">
        <f>'様式第３号（中止廃止申請）'!Q3</f>
        <v>令和５年　月　　日</v>
      </c>
      <c r="BI4" s="6" t="str">
        <f>'様式第３号（中止廃止申請）'!C17</f>
        <v>令和５年　月　　日</v>
      </c>
      <c r="BJ4" s="6" t="str">
        <f>"地医第"&amp;'様式第３号（中止廃止申請）'!L17&amp;"号の"&amp;'様式第３号（中止廃止申請）'!P17</f>
        <v>地医第号の</v>
      </c>
      <c r="BK4" s="6">
        <f>'様式第３号（中止廃止申請）'!I28</f>
        <v>0</v>
      </c>
      <c r="BL4" s="6" t="str">
        <f>'様式第３号（中止廃止申請）'!I34</f>
        <v>令和５年　月　　日</v>
      </c>
      <c r="BM4" s="6" t="str">
        <f>'様式第３号（中止廃止申請）'!Q34</f>
        <v>令和５年　月　　日</v>
      </c>
      <c r="BN4" s="6" t="str">
        <f>'様式第３号（中止廃止申請）'!I36</f>
        <v>令和５年　月　　日</v>
      </c>
      <c r="BO4" s="6" t="str">
        <f>'様式第４号（概算払請求書）'!E22</f>
        <v>令和５年　月　　日</v>
      </c>
      <c r="BP4" s="92">
        <f>'様式第４号（概算払請求書）'!I6</f>
        <v>0</v>
      </c>
      <c r="BQ4" s="6" t="str">
        <f>'様式第４号（概算払請求書）'!E9</f>
        <v>令和５年　月　　日</v>
      </c>
      <c r="BR4" s="6" t="str">
        <f>"地医第"&amp;'様式第４号（概算払請求書）'!N9&amp;"号の"&amp;'様式第４号（概算払請求書）'!R9</f>
        <v>地医第号の</v>
      </c>
      <c r="BS4" s="6">
        <f>'様式第５号（実績報告書）'!Q2</f>
        <v>0</v>
      </c>
      <c r="BT4" s="91" t="str">
        <f>'様式第５号（実績報告書）'!Q3</f>
        <v>令和５年　月　　日</v>
      </c>
      <c r="BU4" s="92">
        <f>'別紙3-3'!C13</f>
        <v>0</v>
      </c>
      <c r="BV4" s="92">
        <f>'別紙3-3'!D13</f>
        <v>0</v>
      </c>
      <c r="BW4" s="92">
        <f>'別紙3-3'!E13</f>
        <v>0</v>
      </c>
      <c r="BX4" s="92">
        <f>'別紙3-3'!F13</f>
        <v>0</v>
      </c>
      <c r="BY4" s="92">
        <f>'別紙3-3'!G13</f>
        <v>0</v>
      </c>
      <c r="BZ4" s="92">
        <f>'別紙3-3'!H13</f>
        <v>0</v>
      </c>
      <c r="CA4" s="92">
        <f>'別紙3-3'!I13</f>
        <v>0</v>
      </c>
      <c r="CB4" s="92">
        <f>'別紙3-3'!J13</f>
        <v>0</v>
      </c>
      <c r="CC4" s="92">
        <f>'別紙3-3'!K13</f>
        <v>0</v>
      </c>
      <c r="CD4" s="92">
        <f>'別紙3-3'!L13</f>
        <v>0</v>
      </c>
      <c r="CE4" s="6" t="e">
        <f>#REF!</f>
        <v>#REF!</v>
      </c>
      <c r="CF4" s="6" t="e">
        <f>#REF!</f>
        <v>#REF!</v>
      </c>
      <c r="CG4" s="6" t="e">
        <f>#REF!</f>
        <v>#REF!</v>
      </c>
      <c r="CH4" s="6" t="e">
        <f>#REF!</f>
        <v>#REF!</v>
      </c>
      <c r="CI4" s="6" t="e">
        <f>#REF!</f>
        <v>#REF!</v>
      </c>
      <c r="CJ4" s="6" t="e">
        <f>#REF!</f>
        <v>#REF!</v>
      </c>
      <c r="CK4" s="6">
        <f>'補助条件確認書（実績）'!P14</f>
        <v>0</v>
      </c>
      <c r="CL4" s="6">
        <f>'補助条件確認書（実績）'!R19</f>
        <v>0</v>
      </c>
      <c r="CM4" s="6">
        <f>'補助条件確認書（実績）'!R24</f>
        <v>0</v>
      </c>
      <c r="CN4" s="6" t="str">
        <f>'様式第６号（請求書）'!E22</f>
        <v>令和５年　月　　日</v>
      </c>
      <c r="CO4" s="92">
        <f>'様式第６号（請求書）'!I6</f>
        <v>0</v>
      </c>
      <c r="CP4" s="6" t="str">
        <f>'様式第６号（請求書）'!E9</f>
        <v>令和５年　月　　日</v>
      </c>
      <c r="CQ4" s="6" t="str">
        <f>"地医第"&amp;'様式第６号（請求書）'!N9&amp;"号の"&amp;'様式第６号（請求書）'!R9</f>
        <v>地医第号の</v>
      </c>
      <c r="CR4" s="6">
        <f>'様式第７号（消費税仕入控除）'!Q2</f>
        <v>0</v>
      </c>
      <c r="CS4" s="91" t="str">
        <f>'様式第７号（消費税仕入控除）'!Q3</f>
        <v>令和５年　月　　日</v>
      </c>
      <c r="CT4" s="6" t="str">
        <f>'様式第７号（消費税仕入控除）'!C16</f>
        <v>令和５年　月　　日</v>
      </c>
      <c r="CU4" s="6" t="str">
        <f>"地医第"&amp;'様式第７号（消費税仕入控除）'!L16&amp;"号の"&amp;'様式第７号（消費税仕入控除）'!P16</f>
        <v>地医第号の</v>
      </c>
      <c r="CV4" s="92">
        <f>'様式第７号（消費税仕入控除）'!J29</f>
        <v>0</v>
      </c>
      <c r="CW4" s="92">
        <f>'様式第７号（消費税仕入控除）'!J34</f>
        <v>0</v>
      </c>
    </row>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E699-6609-4E80-A684-2D4E95591BB6}">
  <sheetPr>
    <tabColor theme="4" tint="0.39997558519241921"/>
    <pageSetUpPr fitToPage="1"/>
  </sheetPr>
  <dimension ref="A1:H17"/>
  <sheetViews>
    <sheetView showGridLines="0" view="pageBreakPreview" zoomScaleNormal="85" zoomScaleSheetLayoutView="100" workbookViewId="0">
      <selection activeCell="E14" sqref="E14:H14"/>
    </sheetView>
  </sheetViews>
  <sheetFormatPr defaultColWidth="8.75" defaultRowHeight="18.75"/>
  <cols>
    <col min="1" max="1" width="2.25" style="6" customWidth="1"/>
    <col min="2" max="3" width="27.7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138</v>
      </c>
      <c r="D1" s="42"/>
      <c r="E1" s="42"/>
      <c r="F1" s="42"/>
      <c r="G1" s="41"/>
      <c r="H1" s="136" t="s">
        <v>246</v>
      </c>
    </row>
    <row r="2" spans="1:8">
      <c r="A2" s="41"/>
      <c r="B2" s="43" t="s">
        <v>271</v>
      </c>
      <c r="C2" s="43"/>
      <c r="D2" s="44"/>
      <c r="E2" s="45"/>
      <c r="F2" s="45"/>
      <c r="G2" s="45"/>
      <c r="H2" s="45"/>
    </row>
    <row r="3" spans="1:8">
      <c r="A3" s="41"/>
      <c r="B3" s="44"/>
      <c r="C3" s="44"/>
      <c r="D3" s="44"/>
      <c r="E3" s="45"/>
      <c r="F3" s="45"/>
      <c r="G3" s="45"/>
      <c r="H3" s="45"/>
    </row>
    <row r="4" spans="1:8">
      <c r="A4" s="41"/>
      <c r="B4" s="44"/>
      <c r="C4" s="44"/>
      <c r="E4" s="17" t="s">
        <v>101</v>
      </c>
      <c r="F4" s="257">
        <f>基本情報!E8</f>
        <v>0</v>
      </c>
      <c r="G4" s="258"/>
    </row>
    <row r="5" spans="1:8">
      <c r="A5" s="41"/>
      <c r="B5" s="42"/>
      <c r="C5" s="42"/>
      <c r="D5" s="42"/>
      <c r="E5" s="42"/>
      <c r="F5" s="42"/>
      <c r="G5" s="41"/>
      <c r="H5" s="41"/>
    </row>
    <row r="6" spans="1:8">
      <c r="A6" s="41"/>
      <c r="B6" s="262" t="s">
        <v>54</v>
      </c>
      <c r="C6" s="264"/>
      <c r="D6" s="259" t="s">
        <v>55</v>
      </c>
      <c r="E6" s="259" t="s">
        <v>236</v>
      </c>
      <c r="F6" s="262" t="s">
        <v>237</v>
      </c>
      <c r="G6" s="263"/>
      <c r="H6" s="264"/>
    </row>
    <row r="7" spans="1:8">
      <c r="A7" s="41"/>
      <c r="B7" s="265"/>
      <c r="C7" s="267"/>
      <c r="D7" s="260"/>
      <c r="E7" s="261"/>
      <c r="F7" s="265"/>
      <c r="G7" s="266"/>
      <c r="H7" s="267"/>
    </row>
    <row r="8" spans="1:8">
      <c r="A8" s="41"/>
      <c r="B8" s="268"/>
      <c r="C8" s="270"/>
      <c r="D8" s="46"/>
      <c r="E8" s="47" t="s">
        <v>58</v>
      </c>
      <c r="F8" s="268"/>
      <c r="G8" s="269"/>
      <c r="H8" s="270"/>
    </row>
    <row r="9" spans="1:8" ht="43.9" customHeight="1">
      <c r="A9" s="41"/>
      <c r="B9" s="251" t="s">
        <v>59</v>
      </c>
      <c r="C9" s="252"/>
      <c r="D9" s="48" t="s">
        <v>234</v>
      </c>
      <c r="E9" s="105">
        <f>'別紙3-2（変更）附表（購入予定物品一覧）'!E6</f>
        <v>0</v>
      </c>
      <c r="F9" s="248"/>
      <c r="G9" s="249"/>
      <c r="H9" s="250"/>
    </row>
    <row r="10" spans="1:8" ht="43.9" customHeight="1">
      <c r="A10" s="41"/>
      <c r="B10" s="251" t="s">
        <v>62</v>
      </c>
      <c r="C10" s="253"/>
      <c r="D10" s="48" t="s">
        <v>92</v>
      </c>
      <c r="E10" s="105">
        <f>'別紙3-2（変更）附表（購入予定物品一覧）'!E7</f>
        <v>0</v>
      </c>
      <c r="F10" s="128" t="s">
        <v>238</v>
      </c>
      <c r="G10" s="163">
        <f>SUMIF('別紙3-2（変更）附表（購入予定物品一覧）'!A:A,"（２）",'別紙3-2（変更）附表（購入予定物品一覧）'!F:F)</f>
        <v>0</v>
      </c>
      <c r="H10" s="129" t="s">
        <v>239</v>
      </c>
    </row>
    <row r="11" spans="1:8" ht="43.9" customHeight="1">
      <c r="A11" s="41"/>
      <c r="B11" s="251" t="s">
        <v>86</v>
      </c>
      <c r="C11" s="253"/>
      <c r="D11" s="106" t="s">
        <v>235</v>
      </c>
      <c r="E11" s="49"/>
      <c r="F11" s="128" t="s">
        <v>240</v>
      </c>
      <c r="G11" s="163"/>
      <c r="H11" s="129" t="s">
        <v>85</v>
      </c>
    </row>
    <row r="12" spans="1:8" ht="43.9" customHeight="1">
      <c r="A12" s="41"/>
      <c r="B12" s="251" t="s">
        <v>65</v>
      </c>
      <c r="C12" s="253"/>
      <c r="D12" s="48" t="s">
        <v>93</v>
      </c>
      <c r="E12" s="105">
        <f>'別紙3-2（変更）附表（購入予定物品一覧）'!E8</f>
        <v>0</v>
      </c>
      <c r="F12" s="128" t="s">
        <v>238</v>
      </c>
      <c r="G12" s="163">
        <f>SUMIF('別紙3-2（変更）附表（購入予定物品一覧）'!A:A,"（４）",'別紙3-2（変更）附表（購入予定物品一覧）'!F:F)</f>
        <v>0</v>
      </c>
      <c r="H12" s="129" t="s">
        <v>239</v>
      </c>
    </row>
    <row r="13" spans="1:8" ht="43.9" customHeight="1">
      <c r="A13" s="41"/>
      <c r="B13" s="254" t="s">
        <v>67</v>
      </c>
      <c r="C13" s="157" t="s">
        <v>267</v>
      </c>
      <c r="D13" s="255" t="s">
        <v>287</v>
      </c>
      <c r="E13" s="105">
        <f>'別紙3-2（変更）附表（購入予定物品一覧）'!E9</f>
        <v>0</v>
      </c>
      <c r="F13" s="248"/>
      <c r="G13" s="249"/>
      <c r="H13" s="250"/>
    </row>
    <row r="14" spans="1:8" ht="43.9" customHeight="1">
      <c r="A14" s="41"/>
      <c r="B14" s="254"/>
      <c r="C14" s="157" t="s">
        <v>268</v>
      </c>
      <c r="D14" s="256"/>
      <c r="E14" s="189">
        <v>0</v>
      </c>
      <c r="F14" s="245"/>
      <c r="G14" s="246"/>
      <c r="H14" s="247"/>
    </row>
    <row r="15" spans="1:8" ht="43.9" customHeight="1">
      <c r="A15" s="41"/>
      <c r="B15" s="240" t="s">
        <v>60</v>
      </c>
      <c r="C15" s="241"/>
      <c r="D15" s="50"/>
      <c r="E15" s="49">
        <f>SUM(E9:E14)</f>
        <v>0</v>
      </c>
      <c r="F15" s="242"/>
      <c r="G15" s="243"/>
      <c r="H15" s="244"/>
    </row>
    <row r="16" spans="1:8">
      <c r="A16" s="45"/>
      <c r="B16" s="130" t="s">
        <v>305</v>
      </c>
      <c r="C16" s="130"/>
      <c r="D16" s="131"/>
      <c r="E16" s="131"/>
    </row>
    <row r="17" spans="1:4">
      <c r="A17" s="45"/>
      <c r="B17" s="130" t="s">
        <v>306</v>
      </c>
      <c r="C17" s="130"/>
      <c r="D17" s="132"/>
    </row>
  </sheetData>
  <sheetProtection algorithmName="SHA-512" hashValue="Hcw0NuShHV0lzqvWNr6+CKJRMpG1gBsgrl0zdGd0+CDvCIuqmGEWHGh5Ypttwq4wWIP2VWq8xtmSMMRuQf8teg==" saltValue="kVwL0fK8R8Gqyg9wf6DfdA==" spinCount="100000" sheet="1" formatRows="0" selectLockedCells="1"/>
  <mergeCells count="17">
    <mergeCell ref="F4:G4"/>
    <mergeCell ref="D6:D7"/>
    <mergeCell ref="E6:E7"/>
    <mergeCell ref="F6:H8"/>
    <mergeCell ref="F9:H9"/>
    <mergeCell ref="F15:H15"/>
    <mergeCell ref="B6:C7"/>
    <mergeCell ref="B8:C8"/>
    <mergeCell ref="B9:C9"/>
    <mergeCell ref="B10:C10"/>
    <mergeCell ref="B11:C11"/>
    <mergeCell ref="B12:C12"/>
    <mergeCell ref="B13:B14"/>
    <mergeCell ref="B15:C15"/>
    <mergeCell ref="F14:H14"/>
    <mergeCell ref="D13:D14"/>
    <mergeCell ref="F13:H13"/>
  </mergeCells>
  <phoneticPr fontId="2"/>
  <pageMargins left="0.70866141732283472" right="0.35" top="0.46" bottom="0.46" header="0.31496062992125984" footer="0.31496062992125984"/>
  <pageSetup paperSize="9" scale="7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C9ADB-8386-49DA-8D23-B3B089C12290}">
  <sheetPr>
    <tabColor theme="4" tint="0.39997558519241921"/>
    <pageSetUpPr fitToPage="1"/>
  </sheetPr>
  <dimension ref="A1:N133"/>
  <sheetViews>
    <sheetView showGridLines="0" view="pageBreakPreview" zoomScaleNormal="100" zoomScaleSheetLayoutView="100" workbookViewId="0">
      <selection activeCell="A19" sqref="A19"/>
    </sheetView>
  </sheetViews>
  <sheetFormatPr defaultColWidth="8.75" defaultRowHeight="18.75"/>
  <cols>
    <col min="1" max="1" width="8.75" style="107"/>
    <col min="2" max="2" width="23.5" style="107" customWidth="1"/>
    <col min="3" max="3" width="26.25" style="107" customWidth="1"/>
    <col min="4" max="4" width="23.75" style="107" customWidth="1"/>
    <col min="5" max="5" width="14.875" style="107" customWidth="1"/>
    <col min="6" max="6" width="7" style="107" customWidth="1"/>
    <col min="7" max="7" width="15.875" style="107" bestFit="1" customWidth="1"/>
    <col min="8" max="8" width="19" style="107" customWidth="1"/>
    <col min="9" max="9" width="15.25" style="107" customWidth="1"/>
    <col min="10" max="14" width="0" style="107" hidden="1" customWidth="1"/>
    <col min="15" max="16384" width="8.75" style="107"/>
  </cols>
  <sheetData>
    <row r="1" spans="1:14">
      <c r="A1" s="107" t="s">
        <v>228</v>
      </c>
      <c r="I1" s="136" t="s">
        <v>246</v>
      </c>
    </row>
    <row r="2" spans="1:14" ht="19.5">
      <c r="A2" s="108" t="s">
        <v>209</v>
      </c>
    </row>
    <row r="3" spans="1:14" ht="19.5">
      <c r="D3" s="109"/>
      <c r="E3" s="110" t="s">
        <v>101</v>
      </c>
      <c r="F3" s="274">
        <f>基本情報!E8</f>
        <v>0</v>
      </c>
      <c r="G3" s="275"/>
      <c r="H3" s="275"/>
      <c r="I3" s="109"/>
    </row>
    <row r="4" spans="1:14" ht="8.4499999999999993" customHeight="1"/>
    <row r="5" spans="1:14">
      <c r="A5" s="276" t="s">
        <v>210</v>
      </c>
      <c r="B5" s="277"/>
      <c r="C5" s="277"/>
      <c r="D5" s="278"/>
      <c r="E5" s="279" t="s">
        <v>211</v>
      </c>
      <c r="F5" s="279"/>
    </row>
    <row r="6" spans="1:14">
      <c r="A6" s="112" t="s">
        <v>212</v>
      </c>
      <c r="B6" s="271" t="s">
        <v>61</v>
      </c>
      <c r="C6" s="272"/>
      <c r="D6" s="272"/>
      <c r="E6" s="273">
        <f>SUMIF(A:A,A6,G:G)</f>
        <v>0</v>
      </c>
      <c r="F6" s="273"/>
      <c r="J6" s="171">
        <f t="shared" ref="J6:J9" si="0">SUMIF(A:A,A6,N:N)</f>
        <v>0</v>
      </c>
      <c r="L6" s="107" t="s">
        <v>279</v>
      </c>
      <c r="M6" s="171">
        <v>905000</v>
      </c>
      <c r="N6" s="107" t="s">
        <v>280</v>
      </c>
    </row>
    <row r="7" spans="1:14">
      <c r="A7" s="112" t="s">
        <v>230</v>
      </c>
      <c r="B7" s="271" t="s">
        <v>63</v>
      </c>
      <c r="C7" s="272"/>
      <c r="D7" s="272"/>
      <c r="E7" s="273">
        <f>SUMIF(A:A,A7,G:G)</f>
        <v>0</v>
      </c>
      <c r="F7" s="273"/>
      <c r="J7" s="171">
        <f t="shared" si="0"/>
        <v>0</v>
      </c>
      <c r="L7" s="107" t="s">
        <v>281</v>
      </c>
      <c r="M7" s="171">
        <v>205000</v>
      </c>
      <c r="N7" s="126" t="s">
        <v>282</v>
      </c>
    </row>
    <row r="8" spans="1:14">
      <c r="A8" s="112" t="s">
        <v>213</v>
      </c>
      <c r="B8" s="271" t="s">
        <v>214</v>
      </c>
      <c r="C8" s="272"/>
      <c r="D8" s="272"/>
      <c r="E8" s="273">
        <f>SUMIF(A:A,A8,G:G)</f>
        <v>0</v>
      </c>
      <c r="F8" s="273"/>
      <c r="J8" s="171">
        <f t="shared" si="0"/>
        <v>0</v>
      </c>
      <c r="L8" s="107" t="s">
        <v>213</v>
      </c>
      <c r="M8" s="171">
        <v>51400</v>
      </c>
      <c r="N8" s="126" t="s">
        <v>282</v>
      </c>
    </row>
    <row r="9" spans="1:14" ht="19.5">
      <c r="A9" s="112" t="s">
        <v>215</v>
      </c>
      <c r="B9" s="271" t="s">
        <v>266</v>
      </c>
      <c r="C9" s="272"/>
      <c r="D9" s="272"/>
      <c r="E9" s="273">
        <f>SUMIF(A:A,A9,G:G)</f>
        <v>0</v>
      </c>
      <c r="F9" s="273"/>
      <c r="G9" s="113" t="s">
        <v>216</v>
      </c>
      <c r="H9" s="165">
        <f>SUM(G:G)-G14</f>
        <v>0</v>
      </c>
      <c r="I9" s="114" t="s">
        <v>18</v>
      </c>
      <c r="J9" s="171">
        <f t="shared" si="0"/>
        <v>0</v>
      </c>
      <c r="L9" s="107" t="s">
        <v>215</v>
      </c>
      <c r="M9" s="107" t="s">
        <v>283</v>
      </c>
    </row>
    <row r="10" spans="1:14" ht="26.45" customHeight="1">
      <c r="A10" s="183" t="s">
        <v>297</v>
      </c>
    </row>
    <row r="11" spans="1:14">
      <c r="A11" s="115" t="s">
        <v>217</v>
      </c>
    </row>
    <row r="12" spans="1:14" ht="19.5">
      <c r="A12" s="116" t="s">
        <v>218</v>
      </c>
      <c r="B12" s="116" t="s">
        <v>249</v>
      </c>
      <c r="C12" s="117" t="s">
        <v>219</v>
      </c>
      <c r="D12" s="117" t="s">
        <v>220</v>
      </c>
      <c r="E12" s="116" t="s">
        <v>221</v>
      </c>
      <c r="F12" s="116" t="s">
        <v>222</v>
      </c>
      <c r="G12" s="116" t="s">
        <v>223</v>
      </c>
      <c r="H12" s="117" t="s">
        <v>56</v>
      </c>
      <c r="I12" s="117" t="s">
        <v>57</v>
      </c>
    </row>
    <row r="13" spans="1:14" ht="19.5">
      <c r="A13" s="118"/>
      <c r="B13" s="118"/>
      <c r="C13" s="119"/>
      <c r="D13" s="119"/>
      <c r="E13" s="120" t="s">
        <v>58</v>
      </c>
      <c r="F13" s="121" t="s">
        <v>224</v>
      </c>
      <c r="G13" s="120" t="s">
        <v>58</v>
      </c>
      <c r="H13" s="119"/>
      <c r="I13" s="137" t="s">
        <v>247</v>
      </c>
    </row>
    <row r="14" spans="1:14" ht="37.5">
      <c r="A14" s="122" t="s">
        <v>225</v>
      </c>
      <c r="B14" s="123" t="s">
        <v>231</v>
      </c>
      <c r="C14" s="123" t="s">
        <v>226</v>
      </c>
      <c r="D14" s="123" t="s">
        <v>232</v>
      </c>
      <c r="E14" s="124">
        <v>64800</v>
      </c>
      <c r="F14" s="124">
        <v>1</v>
      </c>
      <c r="G14" s="124">
        <f>E14*F14</f>
        <v>64800</v>
      </c>
      <c r="H14" s="125" t="s">
        <v>233</v>
      </c>
      <c r="I14" s="125" t="s">
        <v>298</v>
      </c>
    </row>
    <row r="16" spans="1:14">
      <c r="A16" s="126" t="s">
        <v>227</v>
      </c>
    </row>
    <row r="17" spans="1:14" ht="19.5">
      <c r="A17" s="116" t="s">
        <v>218</v>
      </c>
      <c r="B17" s="116" t="s">
        <v>249</v>
      </c>
      <c r="C17" s="117" t="s">
        <v>219</v>
      </c>
      <c r="D17" s="117" t="s">
        <v>220</v>
      </c>
      <c r="E17" s="116" t="s">
        <v>221</v>
      </c>
      <c r="F17" s="116" t="s">
        <v>222</v>
      </c>
      <c r="G17" s="116" t="s">
        <v>223</v>
      </c>
      <c r="H17" s="117" t="s">
        <v>56</v>
      </c>
      <c r="I17" s="117" t="s">
        <v>57</v>
      </c>
    </row>
    <row r="18" spans="1:14" ht="19.5">
      <c r="A18" s="118"/>
      <c r="B18" s="118"/>
      <c r="C18" s="119"/>
      <c r="D18" s="119"/>
      <c r="E18" s="120" t="s">
        <v>58</v>
      </c>
      <c r="F18" s="121" t="s">
        <v>224</v>
      </c>
      <c r="G18" s="120" t="s">
        <v>58</v>
      </c>
      <c r="H18" s="119"/>
      <c r="I18" s="137" t="s">
        <v>247</v>
      </c>
      <c r="M18" s="107" t="s">
        <v>284</v>
      </c>
      <c r="N18" s="107" t="s">
        <v>285</v>
      </c>
    </row>
    <row r="19" spans="1:14" s="127" customFormat="1">
      <c r="A19" s="190"/>
      <c r="B19" s="191"/>
      <c r="C19" s="191"/>
      <c r="D19" s="191"/>
      <c r="E19" s="192"/>
      <c r="F19" s="192"/>
      <c r="G19" s="164">
        <f>E19*F19</f>
        <v>0</v>
      </c>
      <c r="H19" s="193"/>
      <c r="I19" s="193"/>
      <c r="M19" s="172" t="e">
        <f>IF(OR(E19&lt;=VLOOKUP(A19,$L$6:$N$9,2,FALSE),VLOOKUP(A19,$L$6:$N$9,3,FALSE)&lt;&gt;"／台"),E19,VLOOKUP(A19,$L$6:$N$9,2,FALSE))</f>
        <v>#N/A</v>
      </c>
      <c r="N19" s="172" t="e">
        <f t="shared" ref="N19:N82" si="1">M19*F19</f>
        <v>#N/A</v>
      </c>
    </row>
    <row r="20" spans="1:14" s="127" customFormat="1">
      <c r="A20" s="190"/>
      <c r="B20" s="191"/>
      <c r="C20" s="191"/>
      <c r="D20" s="191"/>
      <c r="E20" s="192"/>
      <c r="F20" s="192"/>
      <c r="G20" s="164">
        <f t="shared" ref="G20:G133" si="2">E20*F20</f>
        <v>0</v>
      </c>
      <c r="H20" s="193"/>
      <c r="I20" s="193"/>
      <c r="M20" s="172" t="e">
        <f t="shared" ref="M20:M83" si="3">IF(OR(E20&lt;=VLOOKUP(A20,$L$6:$N$9,2,FALSE),VLOOKUP(A20,$L$6:$N$9,3,FALSE)&lt;&gt;"／台"),E20,VLOOKUP(A20,$L$6:$N$9,2,FALSE))</f>
        <v>#N/A</v>
      </c>
      <c r="N20" s="172" t="e">
        <f t="shared" si="1"/>
        <v>#N/A</v>
      </c>
    </row>
    <row r="21" spans="1:14" s="127" customFormat="1">
      <c r="A21" s="190"/>
      <c r="B21" s="191"/>
      <c r="C21" s="191"/>
      <c r="D21" s="191"/>
      <c r="E21" s="192"/>
      <c r="F21" s="192"/>
      <c r="G21" s="164">
        <f t="shared" si="2"/>
        <v>0</v>
      </c>
      <c r="H21" s="193"/>
      <c r="I21" s="193"/>
      <c r="M21" s="172" t="e">
        <f t="shared" si="3"/>
        <v>#N/A</v>
      </c>
      <c r="N21" s="172" t="e">
        <f t="shared" si="1"/>
        <v>#N/A</v>
      </c>
    </row>
    <row r="22" spans="1:14" s="127" customFormat="1">
      <c r="A22" s="190"/>
      <c r="B22" s="191"/>
      <c r="C22" s="191"/>
      <c r="D22" s="191"/>
      <c r="E22" s="192"/>
      <c r="F22" s="192"/>
      <c r="G22" s="164">
        <f t="shared" si="2"/>
        <v>0</v>
      </c>
      <c r="H22" s="193"/>
      <c r="I22" s="193"/>
      <c r="M22" s="172" t="e">
        <f t="shared" si="3"/>
        <v>#N/A</v>
      </c>
      <c r="N22" s="172" t="e">
        <f t="shared" si="1"/>
        <v>#N/A</v>
      </c>
    </row>
    <row r="23" spans="1:14" s="127" customFormat="1">
      <c r="A23" s="190"/>
      <c r="B23" s="191"/>
      <c r="C23" s="191"/>
      <c r="D23" s="191"/>
      <c r="E23" s="192"/>
      <c r="F23" s="192"/>
      <c r="G23" s="164">
        <f t="shared" si="2"/>
        <v>0</v>
      </c>
      <c r="H23" s="193"/>
      <c r="I23" s="193"/>
      <c r="M23" s="172" t="e">
        <f t="shared" si="3"/>
        <v>#N/A</v>
      </c>
      <c r="N23" s="172" t="e">
        <f t="shared" si="1"/>
        <v>#N/A</v>
      </c>
    </row>
    <row r="24" spans="1:14" s="127" customFormat="1">
      <c r="A24" s="190"/>
      <c r="B24" s="191"/>
      <c r="C24" s="191"/>
      <c r="D24" s="191"/>
      <c r="E24" s="192"/>
      <c r="F24" s="192"/>
      <c r="G24" s="164">
        <f t="shared" si="2"/>
        <v>0</v>
      </c>
      <c r="H24" s="193"/>
      <c r="I24" s="193"/>
      <c r="M24" s="172" t="e">
        <f t="shared" si="3"/>
        <v>#N/A</v>
      </c>
      <c r="N24" s="172" t="e">
        <f t="shared" si="1"/>
        <v>#N/A</v>
      </c>
    </row>
    <row r="25" spans="1:14" s="127" customFormat="1">
      <c r="A25" s="190"/>
      <c r="B25" s="191"/>
      <c r="C25" s="191"/>
      <c r="D25" s="191"/>
      <c r="E25" s="192"/>
      <c r="F25" s="192"/>
      <c r="G25" s="164">
        <f t="shared" si="2"/>
        <v>0</v>
      </c>
      <c r="H25" s="193"/>
      <c r="I25" s="193"/>
      <c r="M25" s="172" t="e">
        <f t="shared" si="3"/>
        <v>#N/A</v>
      </c>
      <c r="N25" s="172" t="e">
        <f t="shared" si="1"/>
        <v>#N/A</v>
      </c>
    </row>
    <row r="26" spans="1:14" s="127" customFormat="1">
      <c r="A26" s="190"/>
      <c r="B26" s="191"/>
      <c r="C26" s="191"/>
      <c r="D26" s="191"/>
      <c r="E26" s="192"/>
      <c r="F26" s="192"/>
      <c r="G26" s="164">
        <f t="shared" si="2"/>
        <v>0</v>
      </c>
      <c r="H26" s="193"/>
      <c r="I26" s="193"/>
      <c r="M26" s="172" t="e">
        <f t="shared" si="3"/>
        <v>#N/A</v>
      </c>
      <c r="N26" s="172" t="e">
        <f t="shared" si="1"/>
        <v>#N/A</v>
      </c>
    </row>
    <row r="27" spans="1:14" s="127" customFormat="1">
      <c r="A27" s="190"/>
      <c r="B27" s="191"/>
      <c r="C27" s="191"/>
      <c r="D27" s="191"/>
      <c r="E27" s="192"/>
      <c r="F27" s="192"/>
      <c r="G27" s="164">
        <f t="shared" si="2"/>
        <v>0</v>
      </c>
      <c r="H27" s="193"/>
      <c r="I27" s="193"/>
      <c r="M27" s="172" t="e">
        <f t="shared" si="3"/>
        <v>#N/A</v>
      </c>
      <c r="N27" s="172" t="e">
        <f t="shared" si="1"/>
        <v>#N/A</v>
      </c>
    </row>
    <row r="28" spans="1:14" s="127" customFormat="1">
      <c r="A28" s="190"/>
      <c r="B28" s="191"/>
      <c r="C28" s="191"/>
      <c r="D28" s="191"/>
      <c r="E28" s="192"/>
      <c r="F28" s="192"/>
      <c r="G28" s="164">
        <f t="shared" si="2"/>
        <v>0</v>
      </c>
      <c r="H28" s="193"/>
      <c r="I28" s="193"/>
      <c r="M28" s="172" t="e">
        <f t="shared" si="3"/>
        <v>#N/A</v>
      </c>
      <c r="N28" s="172" t="e">
        <f t="shared" si="1"/>
        <v>#N/A</v>
      </c>
    </row>
    <row r="29" spans="1:14" s="127" customFormat="1">
      <c r="A29" s="190"/>
      <c r="B29" s="191"/>
      <c r="C29" s="191"/>
      <c r="D29" s="191"/>
      <c r="E29" s="192"/>
      <c r="F29" s="192"/>
      <c r="G29" s="164">
        <f t="shared" si="2"/>
        <v>0</v>
      </c>
      <c r="H29" s="193"/>
      <c r="I29" s="193"/>
      <c r="M29" s="172" t="e">
        <f t="shared" si="3"/>
        <v>#N/A</v>
      </c>
      <c r="N29" s="172" t="e">
        <f t="shared" si="1"/>
        <v>#N/A</v>
      </c>
    </row>
    <row r="30" spans="1:14" s="127" customFormat="1">
      <c r="A30" s="190"/>
      <c r="B30" s="191"/>
      <c r="C30" s="191"/>
      <c r="D30" s="191"/>
      <c r="E30" s="192"/>
      <c r="F30" s="192"/>
      <c r="G30" s="164">
        <f t="shared" si="2"/>
        <v>0</v>
      </c>
      <c r="H30" s="193"/>
      <c r="I30" s="193"/>
      <c r="M30" s="172" t="e">
        <f t="shared" si="3"/>
        <v>#N/A</v>
      </c>
      <c r="N30" s="172" t="e">
        <f t="shared" si="1"/>
        <v>#N/A</v>
      </c>
    </row>
    <row r="31" spans="1:14" s="127" customFormat="1">
      <c r="A31" s="190"/>
      <c r="B31" s="191"/>
      <c r="C31" s="191"/>
      <c r="D31" s="191"/>
      <c r="E31" s="192"/>
      <c r="F31" s="192"/>
      <c r="G31" s="164">
        <f t="shared" si="2"/>
        <v>0</v>
      </c>
      <c r="H31" s="193"/>
      <c r="I31" s="193"/>
      <c r="M31" s="172" t="e">
        <f t="shared" si="3"/>
        <v>#N/A</v>
      </c>
      <c r="N31" s="172" t="e">
        <f t="shared" si="1"/>
        <v>#N/A</v>
      </c>
    </row>
    <row r="32" spans="1:14" s="127" customFormat="1">
      <c r="A32" s="190"/>
      <c r="B32" s="191"/>
      <c r="C32" s="191"/>
      <c r="D32" s="191"/>
      <c r="E32" s="192"/>
      <c r="F32" s="192"/>
      <c r="G32" s="164">
        <f t="shared" si="2"/>
        <v>0</v>
      </c>
      <c r="H32" s="193"/>
      <c r="I32" s="193"/>
      <c r="M32" s="172" t="e">
        <f t="shared" si="3"/>
        <v>#N/A</v>
      </c>
      <c r="N32" s="172" t="e">
        <f t="shared" si="1"/>
        <v>#N/A</v>
      </c>
    </row>
    <row r="33" spans="1:14" s="127" customFormat="1">
      <c r="A33" s="190"/>
      <c r="B33" s="191"/>
      <c r="C33" s="191"/>
      <c r="D33" s="191"/>
      <c r="E33" s="192"/>
      <c r="F33" s="192"/>
      <c r="G33" s="164">
        <f t="shared" si="2"/>
        <v>0</v>
      </c>
      <c r="H33" s="193"/>
      <c r="I33" s="193"/>
      <c r="M33" s="172" t="e">
        <f t="shared" si="3"/>
        <v>#N/A</v>
      </c>
      <c r="N33" s="172" t="e">
        <f t="shared" si="1"/>
        <v>#N/A</v>
      </c>
    </row>
    <row r="34" spans="1:14" s="127" customFormat="1">
      <c r="A34" s="190"/>
      <c r="B34" s="191"/>
      <c r="C34" s="191"/>
      <c r="D34" s="191"/>
      <c r="E34" s="192"/>
      <c r="F34" s="192"/>
      <c r="G34" s="164">
        <f t="shared" si="2"/>
        <v>0</v>
      </c>
      <c r="H34" s="193"/>
      <c r="I34" s="193"/>
      <c r="M34" s="172" t="e">
        <f t="shared" si="3"/>
        <v>#N/A</v>
      </c>
      <c r="N34" s="172" t="e">
        <f t="shared" si="1"/>
        <v>#N/A</v>
      </c>
    </row>
    <row r="35" spans="1:14" s="127" customFormat="1">
      <c r="A35" s="190"/>
      <c r="B35" s="191"/>
      <c r="C35" s="191"/>
      <c r="D35" s="191"/>
      <c r="E35" s="192"/>
      <c r="F35" s="192"/>
      <c r="G35" s="164">
        <f t="shared" si="2"/>
        <v>0</v>
      </c>
      <c r="H35" s="193"/>
      <c r="I35" s="193"/>
      <c r="M35" s="172" t="e">
        <f t="shared" si="3"/>
        <v>#N/A</v>
      </c>
      <c r="N35" s="172" t="e">
        <f t="shared" si="1"/>
        <v>#N/A</v>
      </c>
    </row>
    <row r="36" spans="1:14" s="127" customFormat="1">
      <c r="A36" s="190"/>
      <c r="B36" s="191"/>
      <c r="C36" s="191"/>
      <c r="D36" s="191"/>
      <c r="E36" s="192"/>
      <c r="F36" s="192"/>
      <c r="G36" s="164">
        <f t="shared" si="2"/>
        <v>0</v>
      </c>
      <c r="H36" s="193"/>
      <c r="I36" s="193"/>
      <c r="M36" s="172" t="e">
        <f t="shared" si="3"/>
        <v>#N/A</v>
      </c>
      <c r="N36" s="172" t="e">
        <f t="shared" si="1"/>
        <v>#N/A</v>
      </c>
    </row>
    <row r="37" spans="1:14" s="127" customFormat="1">
      <c r="A37" s="190"/>
      <c r="B37" s="191"/>
      <c r="C37" s="191"/>
      <c r="D37" s="191"/>
      <c r="E37" s="192"/>
      <c r="F37" s="192"/>
      <c r="G37" s="164">
        <f t="shared" si="2"/>
        <v>0</v>
      </c>
      <c r="H37" s="193"/>
      <c r="I37" s="193"/>
      <c r="M37" s="172" t="e">
        <f t="shared" si="3"/>
        <v>#N/A</v>
      </c>
      <c r="N37" s="172" t="e">
        <f t="shared" si="1"/>
        <v>#N/A</v>
      </c>
    </row>
    <row r="38" spans="1:14" s="127" customFormat="1">
      <c r="A38" s="190"/>
      <c r="B38" s="191"/>
      <c r="C38" s="191"/>
      <c r="D38" s="191"/>
      <c r="E38" s="192"/>
      <c r="F38" s="192"/>
      <c r="G38" s="164">
        <f t="shared" si="2"/>
        <v>0</v>
      </c>
      <c r="H38" s="193"/>
      <c r="I38" s="193"/>
      <c r="M38" s="172" t="e">
        <f t="shared" si="3"/>
        <v>#N/A</v>
      </c>
      <c r="N38" s="172" t="e">
        <f t="shared" si="1"/>
        <v>#N/A</v>
      </c>
    </row>
    <row r="39" spans="1:14" s="127" customFormat="1">
      <c r="A39" s="190"/>
      <c r="B39" s="191"/>
      <c r="C39" s="191"/>
      <c r="D39" s="191"/>
      <c r="E39" s="192"/>
      <c r="F39" s="192"/>
      <c r="G39" s="164">
        <f t="shared" si="2"/>
        <v>0</v>
      </c>
      <c r="H39" s="193"/>
      <c r="I39" s="193"/>
      <c r="M39" s="172" t="e">
        <f t="shared" si="3"/>
        <v>#N/A</v>
      </c>
      <c r="N39" s="172" t="e">
        <f t="shared" si="1"/>
        <v>#N/A</v>
      </c>
    </row>
    <row r="40" spans="1:14" s="127" customFormat="1">
      <c r="A40" s="190"/>
      <c r="B40" s="191"/>
      <c r="C40" s="191"/>
      <c r="D40" s="191"/>
      <c r="E40" s="192"/>
      <c r="F40" s="192"/>
      <c r="G40" s="164">
        <f t="shared" si="2"/>
        <v>0</v>
      </c>
      <c r="H40" s="193"/>
      <c r="I40" s="193"/>
      <c r="M40" s="172" t="e">
        <f t="shared" si="3"/>
        <v>#N/A</v>
      </c>
      <c r="N40" s="172" t="e">
        <f t="shared" si="1"/>
        <v>#N/A</v>
      </c>
    </row>
    <row r="41" spans="1:14" s="127" customFormat="1">
      <c r="A41" s="190"/>
      <c r="B41" s="191"/>
      <c r="C41" s="191"/>
      <c r="D41" s="191"/>
      <c r="E41" s="192"/>
      <c r="F41" s="192"/>
      <c r="G41" s="164">
        <f t="shared" si="2"/>
        <v>0</v>
      </c>
      <c r="H41" s="193"/>
      <c r="I41" s="193"/>
      <c r="M41" s="172" t="e">
        <f t="shared" si="3"/>
        <v>#N/A</v>
      </c>
      <c r="N41" s="172" t="e">
        <f t="shared" si="1"/>
        <v>#N/A</v>
      </c>
    </row>
    <row r="42" spans="1:14" s="127" customFormat="1">
      <c r="A42" s="190"/>
      <c r="B42" s="191"/>
      <c r="C42" s="191"/>
      <c r="D42" s="191"/>
      <c r="E42" s="192"/>
      <c r="F42" s="192"/>
      <c r="G42" s="164">
        <f t="shared" si="2"/>
        <v>0</v>
      </c>
      <c r="H42" s="193"/>
      <c r="I42" s="193"/>
      <c r="M42" s="172" t="e">
        <f t="shared" si="3"/>
        <v>#N/A</v>
      </c>
      <c r="N42" s="172" t="e">
        <f t="shared" si="1"/>
        <v>#N/A</v>
      </c>
    </row>
    <row r="43" spans="1:14" s="127" customFormat="1">
      <c r="A43" s="190"/>
      <c r="B43" s="191"/>
      <c r="C43" s="191"/>
      <c r="D43" s="191"/>
      <c r="E43" s="192"/>
      <c r="F43" s="192"/>
      <c r="G43" s="164">
        <f t="shared" si="2"/>
        <v>0</v>
      </c>
      <c r="H43" s="193"/>
      <c r="I43" s="193"/>
      <c r="M43" s="172" t="e">
        <f t="shared" si="3"/>
        <v>#N/A</v>
      </c>
      <c r="N43" s="172" t="e">
        <f t="shared" si="1"/>
        <v>#N/A</v>
      </c>
    </row>
    <row r="44" spans="1:14" s="127" customFormat="1">
      <c r="A44" s="190"/>
      <c r="B44" s="191"/>
      <c r="C44" s="191"/>
      <c r="D44" s="191"/>
      <c r="E44" s="192"/>
      <c r="F44" s="192"/>
      <c r="G44" s="164">
        <f t="shared" si="2"/>
        <v>0</v>
      </c>
      <c r="H44" s="193"/>
      <c r="I44" s="193"/>
      <c r="M44" s="172" t="e">
        <f t="shared" si="3"/>
        <v>#N/A</v>
      </c>
      <c r="N44" s="172" t="e">
        <f t="shared" si="1"/>
        <v>#N/A</v>
      </c>
    </row>
    <row r="45" spans="1:14" s="127" customFormat="1">
      <c r="A45" s="190"/>
      <c r="B45" s="191"/>
      <c r="C45" s="191"/>
      <c r="D45" s="191"/>
      <c r="E45" s="192"/>
      <c r="F45" s="192"/>
      <c r="G45" s="164">
        <f t="shared" si="2"/>
        <v>0</v>
      </c>
      <c r="H45" s="193"/>
      <c r="I45" s="193"/>
      <c r="M45" s="172" t="e">
        <f t="shared" si="3"/>
        <v>#N/A</v>
      </c>
      <c r="N45" s="172" t="e">
        <f t="shared" si="1"/>
        <v>#N/A</v>
      </c>
    </row>
    <row r="46" spans="1:14" s="127" customFormat="1">
      <c r="A46" s="190"/>
      <c r="B46" s="191"/>
      <c r="C46" s="191"/>
      <c r="D46" s="191"/>
      <c r="E46" s="192"/>
      <c r="F46" s="192"/>
      <c r="G46" s="164">
        <f t="shared" si="2"/>
        <v>0</v>
      </c>
      <c r="H46" s="193"/>
      <c r="I46" s="193"/>
      <c r="M46" s="172" t="e">
        <f t="shared" si="3"/>
        <v>#N/A</v>
      </c>
      <c r="N46" s="172" t="e">
        <f t="shared" si="1"/>
        <v>#N/A</v>
      </c>
    </row>
    <row r="47" spans="1:14" s="127" customFormat="1">
      <c r="A47" s="190"/>
      <c r="B47" s="191"/>
      <c r="C47" s="191"/>
      <c r="D47" s="191"/>
      <c r="E47" s="192"/>
      <c r="F47" s="192"/>
      <c r="G47" s="164">
        <f t="shared" ref="G47:G110" si="4">E47*F47</f>
        <v>0</v>
      </c>
      <c r="H47" s="193"/>
      <c r="I47" s="193"/>
      <c r="M47" s="172" t="e">
        <f t="shared" si="3"/>
        <v>#N/A</v>
      </c>
      <c r="N47" s="172" t="e">
        <f t="shared" si="1"/>
        <v>#N/A</v>
      </c>
    </row>
    <row r="48" spans="1:14" s="127" customFormat="1">
      <c r="A48" s="190"/>
      <c r="B48" s="191"/>
      <c r="C48" s="191"/>
      <c r="D48" s="191"/>
      <c r="E48" s="192"/>
      <c r="F48" s="192"/>
      <c r="G48" s="164">
        <f t="shared" si="4"/>
        <v>0</v>
      </c>
      <c r="H48" s="193"/>
      <c r="I48" s="193"/>
      <c r="M48" s="172" t="e">
        <f t="shared" si="3"/>
        <v>#N/A</v>
      </c>
      <c r="N48" s="172" t="e">
        <f t="shared" si="1"/>
        <v>#N/A</v>
      </c>
    </row>
    <row r="49" spans="1:14" s="127" customFormat="1">
      <c r="A49" s="190"/>
      <c r="B49" s="191"/>
      <c r="C49" s="191"/>
      <c r="D49" s="191"/>
      <c r="E49" s="192"/>
      <c r="F49" s="192"/>
      <c r="G49" s="164">
        <f t="shared" si="4"/>
        <v>0</v>
      </c>
      <c r="H49" s="193"/>
      <c r="I49" s="193"/>
      <c r="M49" s="172" t="e">
        <f t="shared" si="3"/>
        <v>#N/A</v>
      </c>
      <c r="N49" s="172" t="e">
        <f t="shared" si="1"/>
        <v>#N/A</v>
      </c>
    </row>
    <row r="50" spans="1:14" s="127" customFormat="1">
      <c r="A50" s="190"/>
      <c r="B50" s="191"/>
      <c r="C50" s="191"/>
      <c r="D50" s="191"/>
      <c r="E50" s="192"/>
      <c r="F50" s="192"/>
      <c r="G50" s="164">
        <f t="shared" si="4"/>
        <v>0</v>
      </c>
      <c r="H50" s="193"/>
      <c r="I50" s="193"/>
      <c r="M50" s="172" t="e">
        <f t="shared" si="3"/>
        <v>#N/A</v>
      </c>
      <c r="N50" s="172" t="e">
        <f t="shared" si="1"/>
        <v>#N/A</v>
      </c>
    </row>
    <row r="51" spans="1:14" s="127" customFormat="1">
      <c r="A51" s="190"/>
      <c r="B51" s="191"/>
      <c r="C51" s="191"/>
      <c r="D51" s="191"/>
      <c r="E51" s="192"/>
      <c r="F51" s="192"/>
      <c r="G51" s="164">
        <f t="shared" si="4"/>
        <v>0</v>
      </c>
      <c r="H51" s="193"/>
      <c r="I51" s="193"/>
      <c r="M51" s="172" t="e">
        <f t="shared" si="3"/>
        <v>#N/A</v>
      </c>
      <c r="N51" s="172" t="e">
        <f t="shared" si="1"/>
        <v>#N/A</v>
      </c>
    </row>
    <row r="52" spans="1:14" s="127" customFormat="1">
      <c r="A52" s="190"/>
      <c r="B52" s="191"/>
      <c r="C52" s="191"/>
      <c r="D52" s="191"/>
      <c r="E52" s="192"/>
      <c r="F52" s="192"/>
      <c r="G52" s="164">
        <f t="shared" si="4"/>
        <v>0</v>
      </c>
      <c r="H52" s="193"/>
      <c r="I52" s="193"/>
      <c r="M52" s="172" t="e">
        <f t="shared" si="3"/>
        <v>#N/A</v>
      </c>
      <c r="N52" s="172" t="e">
        <f t="shared" si="1"/>
        <v>#N/A</v>
      </c>
    </row>
    <row r="53" spans="1:14" s="127" customFormat="1">
      <c r="A53" s="190"/>
      <c r="B53" s="191"/>
      <c r="C53" s="191"/>
      <c r="D53" s="191"/>
      <c r="E53" s="192"/>
      <c r="F53" s="192"/>
      <c r="G53" s="164">
        <f t="shared" si="4"/>
        <v>0</v>
      </c>
      <c r="H53" s="193"/>
      <c r="I53" s="193"/>
      <c r="M53" s="172" t="e">
        <f t="shared" si="3"/>
        <v>#N/A</v>
      </c>
      <c r="N53" s="172" t="e">
        <f t="shared" si="1"/>
        <v>#N/A</v>
      </c>
    </row>
    <row r="54" spans="1:14" s="127" customFormat="1">
      <c r="A54" s="190"/>
      <c r="B54" s="191"/>
      <c r="C54" s="191"/>
      <c r="D54" s="191"/>
      <c r="E54" s="192"/>
      <c r="F54" s="192"/>
      <c r="G54" s="164">
        <f t="shared" si="4"/>
        <v>0</v>
      </c>
      <c r="H54" s="193"/>
      <c r="I54" s="193"/>
      <c r="M54" s="172" t="e">
        <f t="shared" si="3"/>
        <v>#N/A</v>
      </c>
      <c r="N54" s="172" t="e">
        <f t="shared" si="1"/>
        <v>#N/A</v>
      </c>
    </row>
    <row r="55" spans="1:14" s="127" customFormat="1">
      <c r="A55" s="190"/>
      <c r="B55" s="191"/>
      <c r="C55" s="191"/>
      <c r="D55" s="191"/>
      <c r="E55" s="192"/>
      <c r="F55" s="192"/>
      <c r="G55" s="164">
        <f t="shared" si="4"/>
        <v>0</v>
      </c>
      <c r="H55" s="193"/>
      <c r="I55" s="193"/>
      <c r="M55" s="172" t="e">
        <f t="shared" si="3"/>
        <v>#N/A</v>
      </c>
      <c r="N55" s="172" t="e">
        <f t="shared" si="1"/>
        <v>#N/A</v>
      </c>
    </row>
    <row r="56" spans="1:14" s="127" customFormat="1">
      <c r="A56" s="190"/>
      <c r="B56" s="191"/>
      <c r="C56" s="191"/>
      <c r="D56" s="191"/>
      <c r="E56" s="192"/>
      <c r="F56" s="192"/>
      <c r="G56" s="164">
        <f t="shared" si="4"/>
        <v>0</v>
      </c>
      <c r="H56" s="193"/>
      <c r="I56" s="193"/>
      <c r="M56" s="172" t="e">
        <f t="shared" si="3"/>
        <v>#N/A</v>
      </c>
      <c r="N56" s="172" t="e">
        <f t="shared" si="1"/>
        <v>#N/A</v>
      </c>
    </row>
    <row r="57" spans="1:14" s="127" customFormat="1">
      <c r="A57" s="190"/>
      <c r="B57" s="191"/>
      <c r="C57" s="191"/>
      <c r="D57" s="191"/>
      <c r="E57" s="192"/>
      <c r="F57" s="192"/>
      <c r="G57" s="164">
        <f t="shared" si="4"/>
        <v>0</v>
      </c>
      <c r="H57" s="193"/>
      <c r="I57" s="193"/>
      <c r="M57" s="172" t="e">
        <f t="shared" si="3"/>
        <v>#N/A</v>
      </c>
      <c r="N57" s="172" t="e">
        <f t="shared" si="1"/>
        <v>#N/A</v>
      </c>
    </row>
    <row r="58" spans="1:14" s="127" customFormat="1">
      <c r="A58" s="190"/>
      <c r="B58" s="191"/>
      <c r="C58" s="191"/>
      <c r="D58" s="191"/>
      <c r="E58" s="192"/>
      <c r="F58" s="192"/>
      <c r="G58" s="164">
        <f t="shared" si="4"/>
        <v>0</v>
      </c>
      <c r="H58" s="193"/>
      <c r="I58" s="193"/>
      <c r="M58" s="172" t="e">
        <f t="shared" si="3"/>
        <v>#N/A</v>
      </c>
      <c r="N58" s="172" t="e">
        <f t="shared" si="1"/>
        <v>#N/A</v>
      </c>
    </row>
    <row r="59" spans="1:14" s="127" customFormat="1">
      <c r="A59" s="190"/>
      <c r="B59" s="191"/>
      <c r="C59" s="191"/>
      <c r="D59" s="191"/>
      <c r="E59" s="192"/>
      <c r="F59" s="192"/>
      <c r="G59" s="164">
        <f t="shared" si="4"/>
        <v>0</v>
      </c>
      <c r="H59" s="193"/>
      <c r="I59" s="193"/>
      <c r="M59" s="172" t="e">
        <f t="shared" si="3"/>
        <v>#N/A</v>
      </c>
      <c r="N59" s="172" t="e">
        <f t="shared" si="1"/>
        <v>#N/A</v>
      </c>
    </row>
    <row r="60" spans="1:14" s="127" customFormat="1">
      <c r="A60" s="190"/>
      <c r="B60" s="191"/>
      <c r="C60" s="191"/>
      <c r="D60" s="191"/>
      <c r="E60" s="192"/>
      <c r="F60" s="192"/>
      <c r="G60" s="164">
        <f t="shared" si="4"/>
        <v>0</v>
      </c>
      <c r="H60" s="193"/>
      <c r="I60" s="193"/>
      <c r="M60" s="172" t="e">
        <f t="shared" si="3"/>
        <v>#N/A</v>
      </c>
      <c r="N60" s="172" t="e">
        <f t="shared" si="1"/>
        <v>#N/A</v>
      </c>
    </row>
    <row r="61" spans="1:14" s="127" customFormat="1">
      <c r="A61" s="190"/>
      <c r="B61" s="191"/>
      <c r="C61" s="191"/>
      <c r="D61" s="191"/>
      <c r="E61" s="192"/>
      <c r="F61" s="192"/>
      <c r="G61" s="164">
        <f t="shared" si="4"/>
        <v>0</v>
      </c>
      <c r="H61" s="193"/>
      <c r="I61" s="193"/>
      <c r="M61" s="172" t="e">
        <f t="shared" si="3"/>
        <v>#N/A</v>
      </c>
      <c r="N61" s="172" t="e">
        <f t="shared" si="1"/>
        <v>#N/A</v>
      </c>
    </row>
    <row r="62" spans="1:14" s="127" customFormat="1">
      <c r="A62" s="190"/>
      <c r="B62" s="191"/>
      <c r="C62" s="191"/>
      <c r="D62" s="191"/>
      <c r="E62" s="192"/>
      <c r="F62" s="192"/>
      <c r="G62" s="164">
        <f t="shared" si="4"/>
        <v>0</v>
      </c>
      <c r="H62" s="193"/>
      <c r="I62" s="193"/>
      <c r="M62" s="172" t="e">
        <f t="shared" si="3"/>
        <v>#N/A</v>
      </c>
      <c r="N62" s="172" t="e">
        <f t="shared" si="1"/>
        <v>#N/A</v>
      </c>
    </row>
    <row r="63" spans="1:14" s="127" customFormat="1">
      <c r="A63" s="190"/>
      <c r="B63" s="191"/>
      <c r="C63" s="191"/>
      <c r="D63" s="191"/>
      <c r="E63" s="192"/>
      <c r="F63" s="192"/>
      <c r="G63" s="164">
        <f t="shared" si="4"/>
        <v>0</v>
      </c>
      <c r="H63" s="193"/>
      <c r="I63" s="193"/>
      <c r="M63" s="172" t="e">
        <f t="shared" si="3"/>
        <v>#N/A</v>
      </c>
      <c r="N63" s="172" t="e">
        <f t="shared" si="1"/>
        <v>#N/A</v>
      </c>
    </row>
    <row r="64" spans="1:14" s="127" customFormat="1">
      <c r="A64" s="190"/>
      <c r="B64" s="191"/>
      <c r="C64" s="191"/>
      <c r="D64" s="191"/>
      <c r="E64" s="192"/>
      <c r="F64" s="192"/>
      <c r="G64" s="164">
        <f t="shared" si="4"/>
        <v>0</v>
      </c>
      <c r="H64" s="193"/>
      <c r="I64" s="193"/>
      <c r="M64" s="172" t="e">
        <f t="shared" si="3"/>
        <v>#N/A</v>
      </c>
      <c r="N64" s="172" t="e">
        <f t="shared" si="1"/>
        <v>#N/A</v>
      </c>
    </row>
    <row r="65" spans="1:14" s="127" customFormat="1">
      <c r="A65" s="190"/>
      <c r="B65" s="191"/>
      <c r="C65" s="191"/>
      <c r="D65" s="191"/>
      <c r="E65" s="192"/>
      <c r="F65" s="192"/>
      <c r="G65" s="164">
        <f t="shared" si="4"/>
        <v>0</v>
      </c>
      <c r="H65" s="193"/>
      <c r="I65" s="193"/>
      <c r="M65" s="172" t="e">
        <f t="shared" si="3"/>
        <v>#N/A</v>
      </c>
      <c r="N65" s="172" t="e">
        <f t="shared" si="1"/>
        <v>#N/A</v>
      </c>
    </row>
    <row r="66" spans="1:14" s="127" customFormat="1">
      <c r="A66" s="190"/>
      <c r="B66" s="191"/>
      <c r="C66" s="191"/>
      <c r="D66" s="191"/>
      <c r="E66" s="192"/>
      <c r="F66" s="192"/>
      <c r="G66" s="164">
        <f t="shared" si="4"/>
        <v>0</v>
      </c>
      <c r="H66" s="193"/>
      <c r="I66" s="193"/>
      <c r="M66" s="172" t="e">
        <f t="shared" si="3"/>
        <v>#N/A</v>
      </c>
      <c r="N66" s="172" t="e">
        <f t="shared" si="1"/>
        <v>#N/A</v>
      </c>
    </row>
    <row r="67" spans="1:14" s="127" customFormat="1">
      <c r="A67" s="190"/>
      <c r="B67" s="191"/>
      <c r="C67" s="191"/>
      <c r="D67" s="191"/>
      <c r="E67" s="192"/>
      <c r="F67" s="192"/>
      <c r="G67" s="164">
        <f t="shared" si="4"/>
        <v>0</v>
      </c>
      <c r="H67" s="193"/>
      <c r="I67" s="193"/>
      <c r="M67" s="172" t="e">
        <f t="shared" si="3"/>
        <v>#N/A</v>
      </c>
      <c r="N67" s="172" t="e">
        <f t="shared" si="1"/>
        <v>#N/A</v>
      </c>
    </row>
    <row r="68" spans="1:14" s="127" customFormat="1">
      <c r="A68" s="190"/>
      <c r="B68" s="191"/>
      <c r="C68" s="191"/>
      <c r="D68" s="191"/>
      <c r="E68" s="192"/>
      <c r="F68" s="192"/>
      <c r="G68" s="164">
        <f t="shared" si="4"/>
        <v>0</v>
      </c>
      <c r="H68" s="193"/>
      <c r="I68" s="193"/>
      <c r="M68" s="172" t="e">
        <f t="shared" si="3"/>
        <v>#N/A</v>
      </c>
      <c r="N68" s="172" t="e">
        <f t="shared" si="1"/>
        <v>#N/A</v>
      </c>
    </row>
    <row r="69" spans="1:14" s="127" customFormat="1">
      <c r="A69" s="190"/>
      <c r="B69" s="191"/>
      <c r="C69" s="191"/>
      <c r="D69" s="191"/>
      <c r="E69" s="192"/>
      <c r="F69" s="192"/>
      <c r="G69" s="164">
        <f t="shared" si="4"/>
        <v>0</v>
      </c>
      <c r="H69" s="193"/>
      <c r="I69" s="193"/>
      <c r="M69" s="172" t="e">
        <f t="shared" si="3"/>
        <v>#N/A</v>
      </c>
      <c r="N69" s="172" t="e">
        <f t="shared" si="1"/>
        <v>#N/A</v>
      </c>
    </row>
    <row r="70" spans="1:14" s="127" customFormat="1">
      <c r="A70" s="190"/>
      <c r="B70" s="191"/>
      <c r="C70" s="191"/>
      <c r="D70" s="191"/>
      <c r="E70" s="192"/>
      <c r="F70" s="192"/>
      <c r="G70" s="164">
        <f t="shared" si="4"/>
        <v>0</v>
      </c>
      <c r="H70" s="193"/>
      <c r="I70" s="193"/>
      <c r="M70" s="172" t="e">
        <f t="shared" si="3"/>
        <v>#N/A</v>
      </c>
      <c r="N70" s="172" t="e">
        <f t="shared" si="1"/>
        <v>#N/A</v>
      </c>
    </row>
    <row r="71" spans="1:14" s="127" customFormat="1">
      <c r="A71" s="190"/>
      <c r="B71" s="191"/>
      <c r="C71" s="191"/>
      <c r="D71" s="191"/>
      <c r="E71" s="192"/>
      <c r="F71" s="192"/>
      <c r="G71" s="164">
        <f t="shared" si="4"/>
        <v>0</v>
      </c>
      <c r="H71" s="193"/>
      <c r="I71" s="193"/>
      <c r="M71" s="172" t="e">
        <f t="shared" si="3"/>
        <v>#N/A</v>
      </c>
      <c r="N71" s="172" t="e">
        <f t="shared" si="1"/>
        <v>#N/A</v>
      </c>
    </row>
    <row r="72" spans="1:14" s="127" customFormat="1">
      <c r="A72" s="190"/>
      <c r="B72" s="191"/>
      <c r="C72" s="191"/>
      <c r="D72" s="191"/>
      <c r="E72" s="192"/>
      <c r="F72" s="192"/>
      <c r="G72" s="164">
        <f t="shared" si="4"/>
        <v>0</v>
      </c>
      <c r="H72" s="193"/>
      <c r="I72" s="193"/>
      <c r="M72" s="172" t="e">
        <f t="shared" si="3"/>
        <v>#N/A</v>
      </c>
      <c r="N72" s="172" t="e">
        <f t="shared" si="1"/>
        <v>#N/A</v>
      </c>
    </row>
    <row r="73" spans="1:14" s="127" customFormat="1">
      <c r="A73" s="190"/>
      <c r="B73" s="191"/>
      <c r="C73" s="191"/>
      <c r="D73" s="191"/>
      <c r="E73" s="192"/>
      <c r="F73" s="192"/>
      <c r="G73" s="164">
        <f t="shared" si="4"/>
        <v>0</v>
      </c>
      <c r="H73" s="193"/>
      <c r="I73" s="193"/>
      <c r="M73" s="172" t="e">
        <f t="shared" si="3"/>
        <v>#N/A</v>
      </c>
      <c r="N73" s="172" t="e">
        <f t="shared" si="1"/>
        <v>#N/A</v>
      </c>
    </row>
    <row r="74" spans="1:14" s="127" customFormat="1">
      <c r="A74" s="190"/>
      <c r="B74" s="191"/>
      <c r="C74" s="191"/>
      <c r="D74" s="191"/>
      <c r="E74" s="192"/>
      <c r="F74" s="192"/>
      <c r="G74" s="164">
        <f t="shared" si="4"/>
        <v>0</v>
      </c>
      <c r="H74" s="193"/>
      <c r="I74" s="193"/>
      <c r="M74" s="172" t="e">
        <f t="shared" si="3"/>
        <v>#N/A</v>
      </c>
      <c r="N74" s="172" t="e">
        <f t="shared" si="1"/>
        <v>#N/A</v>
      </c>
    </row>
    <row r="75" spans="1:14" s="127" customFormat="1">
      <c r="A75" s="190"/>
      <c r="B75" s="191"/>
      <c r="C75" s="191"/>
      <c r="D75" s="191"/>
      <c r="E75" s="192"/>
      <c r="F75" s="192"/>
      <c r="G75" s="164">
        <f t="shared" si="4"/>
        <v>0</v>
      </c>
      <c r="H75" s="193"/>
      <c r="I75" s="193"/>
      <c r="M75" s="172" t="e">
        <f t="shared" si="3"/>
        <v>#N/A</v>
      </c>
      <c r="N75" s="172" t="e">
        <f t="shared" si="1"/>
        <v>#N/A</v>
      </c>
    </row>
    <row r="76" spans="1:14" s="127" customFormat="1">
      <c r="A76" s="190"/>
      <c r="B76" s="191"/>
      <c r="C76" s="191"/>
      <c r="D76" s="191"/>
      <c r="E76" s="192"/>
      <c r="F76" s="192"/>
      <c r="G76" s="164">
        <f t="shared" si="4"/>
        <v>0</v>
      </c>
      <c r="H76" s="193"/>
      <c r="I76" s="193"/>
      <c r="M76" s="172" t="e">
        <f t="shared" si="3"/>
        <v>#N/A</v>
      </c>
      <c r="N76" s="172" t="e">
        <f t="shared" si="1"/>
        <v>#N/A</v>
      </c>
    </row>
    <row r="77" spans="1:14" s="127" customFormat="1">
      <c r="A77" s="190"/>
      <c r="B77" s="191"/>
      <c r="C77" s="191"/>
      <c r="D77" s="191"/>
      <c r="E77" s="192"/>
      <c r="F77" s="192"/>
      <c r="G77" s="164">
        <f t="shared" si="4"/>
        <v>0</v>
      </c>
      <c r="H77" s="193"/>
      <c r="I77" s="193"/>
      <c r="M77" s="172" t="e">
        <f t="shared" si="3"/>
        <v>#N/A</v>
      </c>
      <c r="N77" s="172" t="e">
        <f t="shared" si="1"/>
        <v>#N/A</v>
      </c>
    </row>
    <row r="78" spans="1:14" s="127" customFormat="1">
      <c r="A78" s="190"/>
      <c r="B78" s="191"/>
      <c r="C78" s="191"/>
      <c r="D78" s="191"/>
      <c r="E78" s="192"/>
      <c r="F78" s="192"/>
      <c r="G78" s="164">
        <f t="shared" si="4"/>
        <v>0</v>
      </c>
      <c r="H78" s="193"/>
      <c r="I78" s="193"/>
      <c r="M78" s="172" t="e">
        <f t="shared" si="3"/>
        <v>#N/A</v>
      </c>
      <c r="N78" s="172" t="e">
        <f t="shared" si="1"/>
        <v>#N/A</v>
      </c>
    </row>
    <row r="79" spans="1:14" s="127" customFormat="1">
      <c r="A79" s="190"/>
      <c r="B79" s="191"/>
      <c r="C79" s="191"/>
      <c r="D79" s="191"/>
      <c r="E79" s="192"/>
      <c r="F79" s="192"/>
      <c r="G79" s="164">
        <f t="shared" si="4"/>
        <v>0</v>
      </c>
      <c r="H79" s="193"/>
      <c r="I79" s="193"/>
      <c r="M79" s="172" t="e">
        <f t="shared" si="3"/>
        <v>#N/A</v>
      </c>
      <c r="N79" s="172" t="e">
        <f t="shared" si="1"/>
        <v>#N/A</v>
      </c>
    </row>
    <row r="80" spans="1:14" s="127" customFormat="1">
      <c r="A80" s="190"/>
      <c r="B80" s="191"/>
      <c r="C80" s="191"/>
      <c r="D80" s="191"/>
      <c r="E80" s="192"/>
      <c r="F80" s="192"/>
      <c r="G80" s="164">
        <f t="shared" si="4"/>
        <v>0</v>
      </c>
      <c r="H80" s="193"/>
      <c r="I80" s="193"/>
      <c r="M80" s="172" t="e">
        <f t="shared" si="3"/>
        <v>#N/A</v>
      </c>
      <c r="N80" s="172" t="e">
        <f t="shared" si="1"/>
        <v>#N/A</v>
      </c>
    </row>
    <row r="81" spans="1:14" s="127" customFormat="1">
      <c r="A81" s="190"/>
      <c r="B81" s="191"/>
      <c r="C81" s="191"/>
      <c r="D81" s="191"/>
      <c r="E81" s="192"/>
      <c r="F81" s="192"/>
      <c r="G81" s="164">
        <f t="shared" si="4"/>
        <v>0</v>
      </c>
      <c r="H81" s="193"/>
      <c r="I81" s="193"/>
      <c r="M81" s="172" t="e">
        <f t="shared" si="3"/>
        <v>#N/A</v>
      </c>
      <c r="N81" s="172" t="e">
        <f t="shared" si="1"/>
        <v>#N/A</v>
      </c>
    </row>
    <row r="82" spans="1:14" s="127" customFormat="1">
      <c r="A82" s="190"/>
      <c r="B82" s="191"/>
      <c r="C82" s="191"/>
      <c r="D82" s="191"/>
      <c r="E82" s="192"/>
      <c r="F82" s="192"/>
      <c r="G82" s="164">
        <f t="shared" si="4"/>
        <v>0</v>
      </c>
      <c r="H82" s="193"/>
      <c r="I82" s="193"/>
      <c r="M82" s="172" t="e">
        <f t="shared" si="3"/>
        <v>#N/A</v>
      </c>
      <c r="N82" s="172" t="e">
        <f t="shared" si="1"/>
        <v>#N/A</v>
      </c>
    </row>
    <row r="83" spans="1:14" s="127" customFormat="1">
      <c r="A83" s="190"/>
      <c r="B83" s="191"/>
      <c r="C83" s="191"/>
      <c r="D83" s="191"/>
      <c r="E83" s="192"/>
      <c r="F83" s="192"/>
      <c r="G83" s="164">
        <f t="shared" si="4"/>
        <v>0</v>
      </c>
      <c r="H83" s="193"/>
      <c r="I83" s="193"/>
      <c r="M83" s="172" t="e">
        <f t="shared" si="3"/>
        <v>#N/A</v>
      </c>
      <c r="N83" s="172" t="e">
        <f t="shared" ref="N83:N133" si="5">M83*F83</f>
        <v>#N/A</v>
      </c>
    </row>
    <row r="84" spans="1:14" s="127" customFormat="1">
      <c r="A84" s="190"/>
      <c r="B84" s="191"/>
      <c r="C84" s="191"/>
      <c r="D84" s="191"/>
      <c r="E84" s="192"/>
      <c r="F84" s="192"/>
      <c r="G84" s="164">
        <f t="shared" si="4"/>
        <v>0</v>
      </c>
      <c r="H84" s="193"/>
      <c r="I84" s="193"/>
      <c r="M84" s="172" t="e">
        <f t="shared" ref="M84:M133" si="6">IF(OR(E84&lt;=VLOOKUP(A84,$L$6:$N$9,2,FALSE),VLOOKUP(A84,$L$6:$N$9,3,FALSE)&lt;&gt;"／台"),E84,VLOOKUP(A84,$L$6:$N$9,2,FALSE))</f>
        <v>#N/A</v>
      </c>
      <c r="N84" s="172" t="e">
        <f t="shared" si="5"/>
        <v>#N/A</v>
      </c>
    </row>
    <row r="85" spans="1:14" s="127" customFormat="1">
      <c r="A85" s="190"/>
      <c r="B85" s="191"/>
      <c r="C85" s="191"/>
      <c r="D85" s="191"/>
      <c r="E85" s="192"/>
      <c r="F85" s="192"/>
      <c r="G85" s="164">
        <f t="shared" si="4"/>
        <v>0</v>
      </c>
      <c r="H85" s="193"/>
      <c r="I85" s="193"/>
      <c r="M85" s="172" t="e">
        <f t="shared" si="6"/>
        <v>#N/A</v>
      </c>
      <c r="N85" s="172" t="e">
        <f t="shared" si="5"/>
        <v>#N/A</v>
      </c>
    </row>
    <row r="86" spans="1:14" s="127" customFormat="1">
      <c r="A86" s="190"/>
      <c r="B86" s="191"/>
      <c r="C86" s="191"/>
      <c r="D86" s="191"/>
      <c r="E86" s="192"/>
      <c r="F86" s="192"/>
      <c r="G86" s="164">
        <f t="shared" si="4"/>
        <v>0</v>
      </c>
      <c r="H86" s="193"/>
      <c r="I86" s="193"/>
      <c r="M86" s="172" t="e">
        <f t="shared" si="6"/>
        <v>#N/A</v>
      </c>
      <c r="N86" s="172" t="e">
        <f t="shared" si="5"/>
        <v>#N/A</v>
      </c>
    </row>
    <row r="87" spans="1:14" s="127" customFormat="1">
      <c r="A87" s="190"/>
      <c r="B87" s="191"/>
      <c r="C87" s="191"/>
      <c r="D87" s="191"/>
      <c r="E87" s="192"/>
      <c r="F87" s="192"/>
      <c r="G87" s="164">
        <f t="shared" si="4"/>
        <v>0</v>
      </c>
      <c r="H87" s="193"/>
      <c r="I87" s="193"/>
      <c r="M87" s="172" t="e">
        <f t="shared" si="6"/>
        <v>#N/A</v>
      </c>
      <c r="N87" s="172" t="e">
        <f t="shared" si="5"/>
        <v>#N/A</v>
      </c>
    </row>
    <row r="88" spans="1:14" s="127" customFormat="1">
      <c r="A88" s="190"/>
      <c r="B88" s="191"/>
      <c r="C88" s="191"/>
      <c r="D88" s="191"/>
      <c r="E88" s="192"/>
      <c r="F88" s="192"/>
      <c r="G88" s="164">
        <f t="shared" si="4"/>
        <v>0</v>
      </c>
      <c r="H88" s="193"/>
      <c r="I88" s="193"/>
      <c r="M88" s="172" t="e">
        <f t="shared" si="6"/>
        <v>#N/A</v>
      </c>
      <c r="N88" s="172" t="e">
        <f t="shared" si="5"/>
        <v>#N/A</v>
      </c>
    </row>
    <row r="89" spans="1:14" s="127" customFormat="1">
      <c r="A89" s="190"/>
      <c r="B89" s="191"/>
      <c r="C89" s="191"/>
      <c r="D89" s="191"/>
      <c r="E89" s="192"/>
      <c r="F89" s="192"/>
      <c r="G89" s="164">
        <f t="shared" si="4"/>
        <v>0</v>
      </c>
      <c r="H89" s="193"/>
      <c r="I89" s="193"/>
      <c r="M89" s="172" t="e">
        <f t="shared" si="6"/>
        <v>#N/A</v>
      </c>
      <c r="N89" s="172" t="e">
        <f t="shared" si="5"/>
        <v>#N/A</v>
      </c>
    </row>
    <row r="90" spans="1:14" s="127" customFormat="1">
      <c r="A90" s="190"/>
      <c r="B90" s="191"/>
      <c r="C90" s="191"/>
      <c r="D90" s="191"/>
      <c r="E90" s="192"/>
      <c r="F90" s="192"/>
      <c r="G90" s="164">
        <f t="shared" si="4"/>
        <v>0</v>
      </c>
      <c r="H90" s="193"/>
      <c r="I90" s="193"/>
      <c r="M90" s="172" t="e">
        <f t="shared" si="6"/>
        <v>#N/A</v>
      </c>
      <c r="N90" s="172" t="e">
        <f t="shared" si="5"/>
        <v>#N/A</v>
      </c>
    </row>
    <row r="91" spans="1:14" s="127" customFormat="1">
      <c r="A91" s="190"/>
      <c r="B91" s="191"/>
      <c r="C91" s="191"/>
      <c r="D91" s="191"/>
      <c r="E91" s="192"/>
      <c r="F91" s="192"/>
      <c r="G91" s="164">
        <f t="shared" si="4"/>
        <v>0</v>
      </c>
      <c r="H91" s="193"/>
      <c r="I91" s="193"/>
      <c r="M91" s="172" t="e">
        <f t="shared" si="6"/>
        <v>#N/A</v>
      </c>
      <c r="N91" s="172" t="e">
        <f t="shared" si="5"/>
        <v>#N/A</v>
      </c>
    </row>
    <row r="92" spans="1:14" s="127" customFormat="1">
      <c r="A92" s="190"/>
      <c r="B92" s="191"/>
      <c r="C92" s="191"/>
      <c r="D92" s="191"/>
      <c r="E92" s="192"/>
      <c r="F92" s="192"/>
      <c r="G92" s="164">
        <f t="shared" si="4"/>
        <v>0</v>
      </c>
      <c r="H92" s="193"/>
      <c r="I92" s="193"/>
      <c r="M92" s="172" t="e">
        <f t="shared" si="6"/>
        <v>#N/A</v>
      </c>
      <c r="N92" s="172" t="e">
        <f t="shared" si="5"/>
        <v>#N/A</v>
      </c>
    </row>
    <row r="93" spans="1:14" s="127" customFormat="1">
      <c r="A93" s="190"/>
      <c r="B93" s="191"/>
      <c r="C93" s="191"/>
      <c r="D93" s="191"/>
      <c r="E93" s="192"/>
      <c r="F93" s="192"/>
      <c r="G93" s="164">
        <f t="shared" si="4"/>
        <v>0</v>
      </c>
      <c r="H93" s="193"/>
      <c r="I93" s="193"/>
      <c r="M93" s="172" t="e">
        <f t="shared" si="6"/>
        <v>#N/A</v>
      </c>
      <c r="N93" s="172" t="e">
        <f t="shared" si="5"/>
        <v>#N/A</v>
      </c>
    </row>
    <row r="94" spans="1:14" s="127" customFormat="1">
      <c r="A94" s="190"/>
      <c r="B94" s="191"/>
      <c r="C94" s="191"/>
      <c r="D94" s="191"/>
      <c r="E94" s="192"/>
      <c r="F94" s="192"/>
      <c r="G94" s="164">
        <f t="shared" si="4"/>
        <v>0</v>
      </c>
      <c r="H94" s="193"/>
      <c r="I94" s="193"/>
      <c r="M94" s="172" t="e">
        <f t="shared" si="6"/>
        <v>#N/A</v>
      </c>
      <c r="N94" s="172" t="e">
        <f t="shared" si="5"/>
        <v>#N/A</v>
      </c>
    </row>
    <row r="95" spans="1:14" s="127" customFormat="1">
      <c r="A95" s="190"/>
      <c r="B95" s="191"/>
      <c r="C95" s="191"/>
      <c r="D95" s="191"/>
      <c r="E95" s="192"/>
      <c r="F95" s="192"/>
      <c r="G95" s="164">
        <f t="shared" si="4"/>
        <v>0</v>
      </c>
      <c r="H95" s="193"/>
      <c r="I95" s="193"/>
      <c r="M95" s="172" t="e">
        <f t="shared" si="6"/>
        <v>#N/A</v>
      </c>
      <c r="N95" s="172" t="e">
        <f t="shared" si="5"/>
        <v>#N/A</v>
      </c>
    </row>
    <row r="96" spans="1:14" s="127" customFormat="1">
      <c r="A96" s="190"/>
      <c r="B96" s="191"/>
      <c r="C96" s="191"/>
      <c r="D96" s="191"/>
      <c r="E96" s="192"/>
      <c r="F96" s="192"/>
      <c r="G96" s="164">
        <f t="shared" si="4"/>
        <v>0</v>
      </c>
      <c r="H96" s="193"/>
      <c r="I96" s="193"/>
      <c r="M96" s="172" t="e">
        <f t="shared" si="6"/>
        <v>#N/A</v>
      </c>
      <c r="N96" s="172" t="e">
        <f t="shared" si="5"/>
        <v>#N/A</v>
      </c>
    </row>
    <row r="97" spans="1:14" s="127" customFormat="1">
      <c r="A97" s="190"/>
      <c r="B97" s="191"/>
      <c r="C97" s="191"/>
      <c r="D97" s="191"/>
      <c r="E97" s="192"/>
      <c r="F97" s="192"/>
      <c r="G97" s="164">
        <f t="shared" si="4"/>
        <v>0</v>
      </c>
      <c r="H97" s="193"/>
      <c r="I97" s="193"/>
      <c r="M97" s="172" t="e">
        <f t="shared" si="6"/>
        <v>#N/A</v>
      </c>
      <c r="N97" s="172" t="e">
        <f t="shared" si="5"/>
        <v>#N/A</v>
      </c>
    </row>
    <row r="98" spans="1:14" s="127" customFormat="1">
      <c r="A98" s="190"/>
      <c r="B98" s="191"/>
      <c r="C98" s="191"/>
      <c r="D98" s="191"/>
      <c r="E98" s="192"/>
      <c r="F98" s="192"/>
      <c r="G98" s="164">
        <f t="shared" si="4"/>
        <v>0</v>
      </c>
      <c r="H98" s="193"/>
      <c r="I98" s="193"/>
      <c r="M98" s="172" t="e">
        <f t="shared" si="6"/>
        <v>#N/A</v>
      </c>
      <c r="N98" s="172" t="e">
        <f t="shared" si="5"/>
        <v>#N/A</v>
      </c>
    </row>
    <row r="99" spans="1:14" s="127" customFormat="1">
      <c r="A99" s="190"/>
      <c r="B99" s="191"/>
      <c r="C99" s="191"/>
      <c r="D99" s="191"/>
      <c r="E99" s="192"/>
      <c r="F99" s="192"/>
      <c r="G99" s="164">
        <f t="shared" si="4"/>
        <v>0</v>
      </c>
      <c r="H99" s="193"/>
      <c r="I99" s="193"/>
      <c r="M99" s="172" t="e">
        <f t="shared" si="6"/>
        <v>#N/A</v>
      </c>
      <c r="N99" s="172" t="e">
        <f t="shared" si="5"/>
        <v>#N/A</v>
      </c>
    </row>
    <row r="100" spans="1:14" s="127" customFormat="1">
      <c r="A100" s="190"/>
      <c r="B100" s="191"/>
      <c r="C100" s="191"/>
      <c r="D100" s="191"/>
      <c r="E100" s="192"/>
      <c r="F100" s="192"/>
      <c r="G100" s="164">
        <f t="shared" si="4"/>
        <v>0</v>
      </c>
      <c r="H100" s="193"/>
      <c r="I100" s="193"/>
      <c r="M100" s="172" t="e">
        <f t="shared" si="6"/>
        <v>#N/A</v>
      </c>
      <c r="N100" s="172" t="e">
        <f t="shared" si="5"/>
        <v>#N/A</v>
      </c>
    </row>
    <row r="101" spans="1:14" s="127" customFormat="1">
      <c r="A101" s="190"/>
      <c r="B101" s="191"/>
      <c r="C101" s="191"/>
      <c r="D101" s="191"/>
      <c r="E101" s="192"/>
      <c r="F101" s="192"/>
      <c r="G101" s="164">
        <f t="shared" si="4"/>
        <v>0</v>
      </c>
      <c r="H101" s="193"/>
      <c r="I101" s="193"/>
      <c r="M101" s="172" t="e">
        <f t="shared" si="6"/>
        <v>#N/A</v>
      </c>
      <c r="N101" s="172" t="e">
        <f t="shared" si="5"/>
        <v>#N/A</v>
      </c>
    </row>
    <row r="102" spans="1:14" s="127" customFormat="1">
      <c r="A102" s="190"/>
      <c r="B102" s="191"/>
      <c r="C102" s="191"/>
      <c r="D102" s="191"/>
      <c r="E102" s="192"/>
      <c r="F102" s="192"/>
      <c r="G102" s="164">
        <f t="shared" si="4"/>
        <v>0</v>
      </c>
      <c r="H102" s="193"/>
      <c r="I102" s="193"/>
      <c r="M102" s="172" t="e">
        <f t="shared" si="6"/>
        <v>#N/A</v>
      </c>
      <c r="N102" s="172" t="e">
        <f t="shared" si="5"/>
        <v>#N/A</v>
      </c>
    </row>
    <row r="103" spans="1:14" s="127" customFormat="1">
      <c r="A103" s="190"/>
      <c r="B103" s="191"/>
      <c r="C103" s="191"/>
      <c r="D103" s="191"/>
      <c r="E103" s="192"/>
      <c r="F103" s="192"/>
      <c r="G103" s="164">
        <f t="shared" si="4"/>
        <v>0</v>
      </c>
      <c r="H103" s="193"/>
      <c r="I103" s="193"/>
      <c r="M103" s="172" t="e">
        <f t="shared" si="6"/>
        <v>#N/A</v>
      </c>
      <c r="N103" s="172" t="e">
        <f t="shared" si="5"/>
        <v>#N/A</v>
      </c>
    </row>
    <row r="104" spans="1:14" s="127" customFormat="1">
      <c r="A104" s="190"/>
      <c r="B104" s="191"/>
      <c r="C104" s="191"/>
      <c r="D104" s="191"/>
      <c r="E104" s="192"/>
      <c r="F104" s="192"/>
      <c r="G104" s="164">
        <f t="shared" si="4"/>
        <v>0</v>
      </c>
      <c r="H104" s="193"/>
      <c r="I104" s="193"/>
      <c r="M104" s="172" t="e">
        <f t="shared" si="6"/>
        <v>#N/A</v>
      </c>
      <c r="N104" s="172" t="e">
        <f t="shared" si="5"/>
        <v>#N/A</v>
      </c>
    </row>
    <row r="105" spans="1:14" s="127" customFormat="1">
      <c r="A105" s="190"/>
      <c r="B105" s="191"/>
      <c r="C105" s="191"/>
      <c r="D105" s="191"/>
      <c r="E105" s="192"/>
      <c r="F105" s="192"/>
      <c r="G105" s="164">
        <f t="shared" si="4"/>
        <v>0</v>
      </c>
      <c r="H105" s="193"/>
      <c r="I105" s="193"/>
      <c r="M105" s="172" t="e">
        <f t="shared" si="6"/>
        <v>#N/A</v>
      </c>
      <c r="N105" s="172" t="e">
        <f t="shared" si="5"/>
        <v>#N/A</v>
      </c>
    </row>
    <row r="106" spans="1:14" s="127" customFormat="1">
      <c r="A106" s="190"/>
      <c r="B106" s="191"/>
      <c r="C106" s="191"/>
      <c r="D106" s="191"/>
      <c r="E106" s="192"/>
      <c r="F106" s="192"/>
      <c r="G106" s="164">
        <f t="shared" si="4"/>
        <v>0</v>
      </c>
      <c r="H106" s="193"/>
      <c r="I106" s="193"/>
      <c r="M106" s="172" t="e">
        <f t="shared" si="6"/>
        <v>#N/A</v>
      </c>
      <c r="N106" s="172" t="e">
        <f t="shared" si="5"/>
        <v>#N/A</v>
      </c>
    </row>
    <row r="107" spans="1:14" s="127" customFormat="1">
      <c r="A107" s="190"/>
      <c r="B107" s="191"/>
      <c r="C107" s="191"/>
      <c r="D107" s="191"/>
      <c r="E107" s="192"/>
      <c r="F107" s="192"/>
      <c r="G107" s="164">
        <f t="shared" si="4"/>
        <v>0</v>
      </c>
      <c r="H107" s="193"/>
      <c r="I107" s="193"/>
      <c r="M107" s="172" t="e">
        <f t="shared" si="6"/>
        <v>#N/A</v>
      </c>
      <c r="N107" s="172" t="e">
        <f t="shared" si="5"/>
        <v>#N/A</v>
      </c>
    </row>
    <row r="108" spans="1:14" s="127" customFormat="1">
      <c r="A108" s="190"/>
      <c r="B108" s="191"/>
      <c r="C108" s="191"/>
      <c r="D108" s="191"/>
      <c r="E108" s="192"/>
      <c r="F108" s="192"/>
      <c r="G108" s="164">
        <f t="shared" si="4"/>
        <v>0</v>
      </c>
      <c r="H108" s="193"/>
      <c r="I108" s="193"/>
      <c r="M108" s="172" t="e">
        <f t="shared" si="6"/>
        <v>#N/A</v>
      </c>
      <c r="N108" s="172" t="e">
        <f t="shared" si="5"/>
        <v>#N/A</v>
      </c>
    </row>
    <row r="109" spans="1:14" s="127" customFormat="1">
      <c r="A109" s="190"/>
      <c r="B109" s="191"/>
      <c r="C109" s="191"/>
      <c r="D109" s="191"/>
      <c r="E109" s="192"/>
      <c r="F109" s="192"/>
      <c r="G109" s="164">
        <f t="shared" si="4"/>
        <v>0</v>
      </c>
      <c r="H109" s="193"/>
      <c r="I109" s="193"/>
      <c r="M109" s="172" t="e">
        <f t="shared" si="6"/>
        <v>#N/A</v>
      </c>
      <c r="N109" s="172" t="e">
        <f t="shared" si="5"/>
        <v>#N/A</v>
      </c>
    </row>
    <row r="110" spans="1:14" s="127" customFormat="1">
      <c r="A110" s="190"/>
      <c r="B110" s="191"/>
      <c r="C110" s="191"/>
      <c r="D110" s="191"/>
      <c r="E110" s="192"/>
      <c r="F110" s="192"/>
      <c r="G110" s="164">
        <f t="shared" si="4"/>
        <v>0</v>
      </c>
      <c r="H110" s="193"/>
      <c r="I110" s="193"/>
      <c r="M110" s="172" t="e">
        <f t="shared" si="6"/>
        <v>#N/A</v>
      </c>
      <c r="N110" s="172" t="e">
        <f t="shared" si="5"/>
        <v>#N/A</v>
      </c>
    </row>
    <row r="111" spans="1:14" s="127" customFormat="1">
      <c r="A111" s="190"/>
      <c r="B111" s="191"/>
      <c r="C111" s="191"/>
      <c r="D111" s="191"/>
      <c r="E111" s="192"/>
      <c r="F111" s="192"/>
      <c r="G111" s="164">
        <f t="shared" ref="G111:G131" si="7">E111*F111</f>
        <v>0</v>
      </c>
      <c r="H111" s="193"/>
      <c r="I111" s="193"/>
      <c r="M111" s="172" t="e">
        <f t="shared" si="6"/>
        <v>#N/A</v>
      </c>
      <c r="N111" s="172" t="e">
        <f t="shared" si="5"/>
        <v>#N/A</v>
      </c>
    </row>
    <row r="112" spans="1:14" s="127" customFormat="1">
      <c r="A112" s="190"/>
      <c r="B112" s="191"/>
      <c r="C112" s="191"/>
      <c r="D112" s="191"/>
      <c r="E112" s="192"/>
      <c r="F112" s="192"/>
      <c r="G112" s="164">
        <f t="shared" si="7"/>
        <v>0</v>
      </c>
      <c r="H112" s="193"/>
      <c r="I112" s="193"/>
      <c r="M112" s="172" t="e">
        <f t="shared" si="6"/>
        <v>#N/A</v>
      </c>
      <c r="N112" s="172" t="e">
        <f t="shared" si="5"/>
        <v>#N/A</v>
      </c>
    </row>
    <row r="113" spans="1:14" s="127" customFormat="1">
      <c r="A113" s="190"/>
      <c r="B113" s="191"/>
      <c r="C113" s="191"/>
      <c r="D113" s="191"/>
      <c r="E113" s="192"/>
      <c r="F113" s="192"/>
      <c r="G113" s="164">
        <f t="shared" si="7"/>
        <v>0</v>
      </c>
      <c r="H113" s="193"/>
      <c r="I113" s="193"/>
      <c r="M113" s="172" t="e">
        <f t="shared" si="6"/>
        <v>#N/A</v>
      </c>
      <c r="N113" s="172" t="e">
        <f t="shared" si="5"/>
        <v>#N/A</v>
      </c>
    </row>
    <row r="114" spans="1:14" s="127" customFormat="1">
      <c r="A114" s="190"/>
      <c r="B114" s="191"/>
      <c r="C114" s="191"/>
      <c r="D114" s="191"/>
      <c r="E114" s="192"/>
      <c r="F114" s="192"/>
      <c r="G114" s="164">
        <f t="shared" si="7"/>
        <v>0</v>
      </c>
      <c r="H114" s="193"/>
      <c r="I114" s="193"/>
      <c r="M114" s="172" t="e">
        <f t="shared" si="6"/>
        <v>#N/A</v>
      </c>
      <c r="N114" s="172" t="e">
        <f t="shared" si="5"/>
        <v>#N/A</v>
      </c>
    </row>
    <row r="115" spans="1:14" s="127" customFormat="1">
      <c r="A115" s="190"/>
      <c r="B115" s="191"/>
      <c r="C115" s="191"/>
      <c r="D115" s="191"/>
      <c r="E115" s="192"/>
      <c r="F115" s="192"/>
      <c r="G115" s="164">
        <f t="shared" si="7"/>
        <v>0</v>
      </c>
      <c r="H115" s="193"/>
      <c r="I115" s="193"/>
      <c r="M115" s="172" t="e">
        <f t="shared" si="6"/>
        <v>#N/A</v>
      </c>
      <c r="N115" s="172" t="e">
        <f t="shared" si="5"/>
        <v>#N/A</v>
      </c>
    </row>
    <row r="116" spans="1:14" s="127" customFormat="1">
      <c r="A116" s="190"/>
      <c r="B116" s="191"/>
      <c r="C116" s="191"/>
      <c r="D116" s="191"/>
      <c r="E116" s="192"/>
      <c r="F116" s="192"/>
      <c r="G116" s="164">
        <f t="shared" si="7"/>
        <v>0</v>
      </c>
      <c r="H116" s="193"/>
      <c r="I116" s="193"/>
      <c r="M116" s="172" t="e">
        <f t="shared" si="6"/>
        <v>#N/A</v>
      </c>
      <c r="N116" s="172" t="e">
        <f t="shared" si="5"/>
        <v>#N/A</v>
      </c>
    </row>
    <row r="117" spans="1:14" s="127" customFormat="1">
      <c r="A117" s="190"/>
      <c r="B117" s="191"/>
      <c r="C117" s="191"/>
      <c r="D117" s="191"/>
      <c r="E117" s="192"/>
      <c r="F117" s="192"/>
      <c r="G117" s="164">
        <f t="shared" si="7"/>
        <v>0</v>
      </c>
      <c r="H117" s="193"/>
      <c r="I117" s="193"/>
      <c r="M117" s="172" t="e">
        <f t="shared" si="6"/>
        <v>#N/A</v>
      </c>
      <c r="N117" s="172" t="e">
        <f t="shared" si="5"/>
        <v>#N/A</v>
      </c>
    </row>
    <row r="118" spans="1:14" s="127" customFormat="1">
      <c r="A118" s="190"/>
      <c r="B118" s="191"/>
      <c r="C118" s="191"/>
      <c r="D118" s="191"/>
      <c r="E118" s="192"/>
      <c r="F118" s="192"/>
      <c r="G118" s="164">
        <f t="shared" si="7"/>
        <v>0</v>
      </c>
      <c r="H118" s="193"/>
      <c r="I118" s="193"/>
      <c r="M118" s="172" t="e">
        <f t="shared" si="6"/>
        <v>#N/A</v>
      </c>
      <c r="N118" s="172" t="e">
        <f t="shared" si="5"/>
        <v>#N/A</v>
      </c>
    </row>
    <row r="119" spans="1:14" s="127" customFormat="1">
      <c r="A119" s="190"/>
      <c r="B119" s="191"/>
      <c r="C119" s="191"/>
      <c r="D119" s="191"/>
      <c r="E119" s="192"/>
      <c r="F119" s="192"/>
      <c r="G119" s="164">
        <f t="shared" si="7"/>
        <v>0</v>
      </c>
      <c r="H119" s="193"/>
      <c r="I119" s="193"/>
      <c r="M119" s="172" t="e">
        <f t="shared" si="6"/>
        <v>#N/A</v>
      </c>
      <c r="N119" s="172" t="e">
        <f t="shared" si="5"/>
        <v>#N/A</v>
      </c>
    </row>
    <row r="120" spans="1:14" s="127" customFormat="1">
      <c r="A120" s="190"/>
      <c r="B120" s="191"/>
      <c r="C120" s="191"/>
      <c r="D120" s="191"/>
      <c r="E120" s="192"/>
      <c r="F120" s="192"/>
      <c r="G120" s="164">
        <f t="shared" si="7"/>
        <v>0</v>
      </c>
      <c r="H120" s="193"/>
      <c r="I120" s="193"/>
      <c r="M120" s="172" t="e">
        <f t="shared" si="6"/>
        <v>#N/A</v>
      </c>
      <c r="N120" s="172" t="e">
        <f t="shared" si="5"/>
        <v>#N/A</v>
      </c>
    </row>
    <row r="121" spans="1:14" s="127" customFormat="1">
      <c r="A121" s="190"/>
      <c r="B121" s="191"/>
      <c r="C121" s="191"/>
      <c r="D121" s="191"/>
      <c r="E121" s="192"/>
      <c r="F121" s="192"/>
      <c r="G121" s="164">
        <f t="shared" si="7"/>
        <v>0</v>
      </c>
      <c r="H121" s="193"/>
      <c r="I121" s="193"/>
      <c r="M121" s="172" t="e">
        <f t="shared" si="6"/>
        <v>#N/A</v>
      </c>
      <c r="N121" s="172" t="e">
        <f t="shared" si="5"/>
        <v>#N/A</v>
      </c>
    </row>
    <row r="122" spans="1:14" s="127" customFormat="1">
      <c r="A122" s="190"/>
      <c r="B122" s="191"/>
      <c r="C122" s="191"/>
      <c r="D122" s="191"/>
      <c r="E122" s="192"/>
      <c r="F122" s="192"/>
      <c r="G122" s="164">
        <f t="shared" si="7"/>
        <v>0</v>
      </c>
      <c r="H122" s="193"/>
      <c r="I122" s="193"/>
      <c r="M122" s="172" t="e">
        <f t="shared" si="6"/>
        <v>#N/A</v>
      </c>
      <c r="N122" s="172" t="e">
        <f t="shared" si="5"/>
        <v>#N/A</v>
      </c>
    </row>
    <row r="123" spans="1:14" s="127" customFormat="1">
      <c r="A123" s="190"/>
      <c r="B123" s="191"/>
      <c r="C123" s="191"/>
      <c r="D123" s="191"/>
      <c r="E123" s="192"/>
      <c r="F123" s="192"/>
      <c r="G123" s="164">
        <f t="shared" si="7"/>
        <v>0</v>
      </c>
      <c r="H123" s="193"/>
      <c r="I123" s="193"/>
      <c r="M123" s="172" t="e">
        <f t="shared" si="6"/>
        <v>#N/A</v>
      </c>
      <c r="N123" s="172" t="e">
        <f t="shared" si="5"/>
        <v>#N/A</v>
      </c>
    </row>
    <row r="124" spans="1:14" s="127" customFormat="1">
      <c r="A124" s="190"/>
      <c r="B124" s="191"/>
      <c r="C124" s="191"/>
      <c r="D124" s="191"/>
      <c r="E124" s="192"/>
      <c r="F124" s="192"/>
      <c r="G124" s="164">
        <f t="shared" si="7"/>
        <v>0</v>
      </c>
      <c r="H124" s="193"/>
      <c r="I124" s="193"/>
      <c r="M124" s="172" t="e">
        <f t="shared" si="6"/>
        <v>#N/A</v>
      </c>
      <c r="N124" s="172" t="e">
        <f t="shared" si="5"/>
        <v>#N/A</v>
      </c>
    </row>
    <row r="125" spans="1:14" s="127" customFormat="1">
      <c r="A125" s="190"/>
      <c r="B125" s="191"/>
      <c r="C125" s="191"/>
      <c r="D125" s="191"/>
      <c r="E125" s="192"/>
      <c r="F125" s="192"/>
      <c r="G125" s="164">
        <f t="shared" si="7"/>
        <v>0</v>
      </c>
      <c r="H125" s="193"/>
      <c r="I125" s="193"/>
      <c r="M125" s="172" t="e">
        <f t="shared" si="6"/>
        <v>#N/A</v>
      </c>
      <c r="N125" s="172" t="e">
        <f t="shared" si="5"/>
        <v>#N/A</v>
      </c>
    </row>
    <row r="126" spans="1:14" s="127" customFormat="1">
      <c r="A126" s="190"/>
      <c r="B126" s="191"/>
      <c r="C126" s="191"/>
      <c r="D126" s="191"/>
      <c r="E126" s="192"/>
      <c r="F126" s="192"/>
      <c r="G126" s="164">
        <f t="shared" si="7"/>
        <v>0</v>
      </c>
      <c r="H126" s="193"/>
      <c r="I126" s="193"/>
      <c r="M126" s="172" t="e">
        <f t="shared" si="6"/>
        <v>#N/A</v>
      </c>
      <c r="N126" s="172" t="e">
        <f t="shared" si="5"/>
        <v>#N/A</v>
      </c>
    </row>
    <row r="127" spans="1:14" s="127" customFormat="1">
      <c r="A127" s="190"/>
      <c r="B127" s="191"/>
      <c r="C127" s="191"/>
      <c r="D127" s="191"/>
      <c r="E127" s="192"/>
      <c r="F127" s="192"/>
      <c r="G127" s="164">
        <f t="shared" si="7"/>
        <v>0</v>
      </c>
      <c r="H127" s="193"/>
      <c r="I127" s="193"/>
      <c r="M127" s="172" t="e">
        <f t="shared" si="6"/>
        <v>#N/A</v>
      </c>
      <c r="N127" s="172" t="e">
        <f t="shared" si="5"/>
        <v>#N/A</v>
      </c>
    </row>
    <row r="128" spans="1:14" s="127" customFormat="1">
      <c r="A128" s="190"/>
      <c r="B128" s="191"/>
      <c r="C128" s="191"/>
      <c r="D128" s="191"/>
      <c r="E128" s="192"/>
      <c r="F128" s="192"/>
      <c r="G128" s="164">
        <f t="shared" si="7"/>
        <v>0</v>
      </c>
      <c r="H128" s="193"/>
      <c r="I128" s="193"/>
      <c r="M128" s="172" t="e">
        <f t="shared" si="6"/>
        <v>#N/A</v>
      </c>
      <c r="N128" s="172" t="e">
        <f t="shared" si="5"/>
        <v>#N/A</v>
      </c>
    </row>
    <row r="129" spans="1:14" s="127" customFormat="1">
      <c r="A129" s="190"/>
      <c r="B129" s="191"/>
      <c r="C129" s="191"/>
      <c r="D129" s="191"/>
      <c r="E129" s="192"/>
      <c r="F129" s="192"/>
      <c r="G129" s="164">
        <f t="shared" si="7"/>
        <v>0</v>
      </c>
      <c r="H129" s="193"/>
      <c r="I129" s="193"/>
      <c r="M129" s="172" t="e">
        <f t="shared" si="6"/>
        <v>#N/A</v>
      </c>
      <c r="N129" s="172" t="e">
        <f t="shared" si="5"/>
        <v>#N/A</v>
      </c>
    </row>
    <row r="130" spans="1:14" s="127" customFormat="1">
      <c r="A130" s="190"/>
      <c r="B130" s="191"/>
      <c r="C130" s="191"/>
      <c r="D130" s="191"/>
      <c r="E130" s="192"/>
      <c r="F130" s="192"/>
      <c r="G130" s="164">
        <f t="shared" si="7"/>
        <v>0</v>
      </c>
      <c r="H130" s="193"/>
      <c r="I130" s="193"/>
      <c r="M130" s="172" t="e">
        <f t="shared" si="6"/>
        <v>#N/A</v>
      </c>
      <c r="N130" s="172" t="e">
        <f t="shared" si="5"/>
        <v>#N/A</v>
      </c>
    </row>
    <row r="131" spans="1:14" s="127" customFormat="1">
      <c r="A131" s="190"/>
      <c r="B131" s="191"/>
      <c r="C131" s="191"/>
      <c r="D131" s="191"/>
      <c r="E131" s="192"/>
      <c r="F131" s="192"/>
      <c r="G131" s="164">
        <f t="shared" si="7"/>
        <v>0</v>
      </c>
      <c r="H131" s="193"/>
      <c r="I131" s="193"/>
      <c r="M131" s="172" t="e">
        <f t="shared" si="6"/>
        <v>#N/A</v>
      </c>
      <c r="N131" s="172" t="e">
        <f t="shared" si="5"/>
        <v>#N/A</v>
      </c>
    </row>
    <row r="132" spans="1:14" s="127" customFormat="1">
      <c r="A132" s="190"/>
      <c r="B132" s="191"/>
      <c r="C132" s="191"/>
      <c r="D132" s="191"/>
      <c r="E132" s="192"/>
      <c r="F132" s="192"/>
      <c r="G132" s="164">
        <f t="shared" si="2"/>
        <v>0</v>
      </c>
      <c r="H132" s="193"/>
      <c r="I132" s="193"/>
      <c r="M132" s="172" t="e">
        <f t="shared" si="6"/>
        <v>#N/A</v>
      </c>
      <c r="N132" s="172" t="e">
        <f t="shared" si="5"/>
        <v>#N/A</v>
      </c>
    </row>
    <row r="133" spans="1:14" s="127" customFormat="1">
      <c r="A133" s="190"/>
      <c r="B133" s="191"/>
      <c r="C133" s="191"/>
      <c r="D133" s="191"/>
      <c r="E133" s="192"/>
      <c r="F133" s="192"/>
      <c r="G133" s="164">
        <f t="shared" si="2"/>
        <v>0</v>
      </c>
      <c r="H133" s="193"/>
      <c r="I133" s="193"/>
      <c r="M133" s="172" t="e">
        <f t="shared" si="6"/>
        <v>#N/A</v>
      </c>
      <c r="N133" s="172" t="e">
        <f t="shared" si="5"/>
        <v>#N/A</v>
      </c>
    </row>
  </sheetData>
  <sheetProtection algorithmName="SHA-512" hashValue="Vm54ewoR1OYuKJiLm/T0qGJTlHMIjcp4x79XjOE1NFvxOOfga3ERaxXQzB9wibEp1FQkLpEFnfVsP8zeV5Pe4Q==" saltValue="2IARyLFBgMeQavKo8ySEVg==" spinCount="100000" sheet="1" insertRows="0" selectLockedCells="1"/>
  <mergeCells count="11">
    <mergeCell ref="B8:D8"/>
    <mergeCell ref="E8:F8"/>
    <mergeCell ref="B9:D9"/>
    <mergeCell ref="E9:F9"/>
    <mergeCell ref="F3:H3"/>
    <mergeCell ref="A5:D5"/>
    <mergeCell ref="E5:F5"/>
    <mergeCell ref="B6:D6"/>
    <mergeCell ref="E6:F6"/>
    <mergeCell ref="B7:D7"/>
    <mergeCell ref="E7:F7"/>
  </mergeCells>
  <phoneticPr fontId="2"/>
  <dataValidations count="1">
    <dataValidation type="list" allowBlank="1" showInputMessage="1" showErrorMessage="1" sqref="A19:A133" xr:uid="{6AFDB8F6-0DD0-4EAF-B286-D56E48243B9E}">
      <formula1>$A$6:$A$9</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view="pageBreakPreview" zoomScale="60" zoomScaleNormal="85" workbookViewId="0">
      <selection activeCell="E9" sqref="E9:L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36" t="s">
        <v>246</v>
      </c>
    </row>
    <row r="2" spans="1:13">
      <c r="A2" s="282"/>
      <c r="B2" s="282"/>
      <c r="C2" s="282"/>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283" t="s">
        <v>81</v>
      </c>
      <c r="B4" s="283"/>
      <c r="C4" s="284"/>
      <c r="D4" s="284"/>
      <c r="E4" s="284"/>
      <c r="F4" s="284"/>
      <c r="G4" s="284"/>
      <c r="H4" s="284"/>
      <c r="I4" s="284"/>
      <c r="J4" s="284"/>
      <c r="K4" s="284"/>
      <c r="L4" s="284"/>
      <c r="M4" s="284"/>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257">
        <f>基本情報!E8</f>
        <v>0</v>
      </c>
      <c r="J7" s="294"/>
      <c r="K7" s="294"/>
      <c r="L7" s="294"/>
      <c r="M7" s="294"/>
    </row>
    <row r="8" spans="1:13">
      <c r="A8" s="18"/>
      <c r="B8" s="18"/>
      <c r="C8" s="18"/>
      <c r="D8" s="18"/>
      <c r="E8" s="18"/>
      <c r="F8" s="18"/>
      <c r="G8" s="18"/>
      <c r="H8" s="18"/>
      <c r="I8" s="18"/>
      <c r="J8" s="18"/>
      <c r="K8" s="18"/>
      <c r="L8" s="18"/>
      <c r="M8" s="18"/>
    </row>
    <row r="9" spans="1:13" ht="19.5" thickBot="1">
      <c r="A9" s="285" t="s">
        <v>70</v>
      </c>
      <c r="B9" s="286"/>
      <c r="C9" s="18"/>
      <c r="D9" s="18"/>
      <c r="E9" s="18"/>
      <c r="F9" s="18"/>
      <c r="G9" s="18"/>
      <c r="H9" s="287" t="s">
        <v>71</v>
      </c>
      <c r="I9" s="287"/>
      <c r="J9" s="288"/>
      <c r="K9" s="288"/>
      <c r="L9" s="288"/>
      <c r="M9" s="18"/>
    </row>
    <row r="10" spans="1:13" ht="29.45" customHeight="1" thickBot="1">
      <c r="A10" s="18"/>
      <c r="B10" s="289" t="s">
        <v>72</v>
      </c>
      <c r="C10" s="290"/>
      <c r="D10" s="290"/>
      <c r="E10" s="290"/>
      <c r="F10" s="290"/>
      <c r="G10" s="291"/>
      <c r="H10" s="292" t="s">
        <v>73</v>
      </c>
      <c r="I10" s="290"/>
      <c r="J10" s="290"/>
      <c r="K10" s="290"/>
      <c r="L10" s="293"/>
      <c r="M10" s="18"/>
    </row>
    <row r="11" spans="1:13" ht="29.45" customHeight="1">
      <c r="A11" s="18"/>
      <c r="B11" s="295" t="s">
        <v>82</v>
      </c>
      <c r="C11" s="296"/>
      <c r="D11" s="296"/>
      <c r="E11" s="296"/>
      <c r="F11" s="296"/>
      <c r="G11" s="297"/>
      <c r="H11" s="19"/>
      <c r="I11" s="20"/>
      <c r="J11" s="298">
        <f>'別紙3-1（変更）'!I13</f>
        <v>0</v>
      </c>
      <c r="K11" s="298"/>
      <c r="L11" s="21"/>
      <c r="M11" s="18"/>
    </row>
    <row r="12" spans="1:13" ht="29.45" customHeight="1">
      <c r="A12" s="18"/>
      <c r="B12" s="299" t="s">
        <v>74</v>
      </c>
      <c r="C12" s="300"/>
      <c r="D12" s="300"/>
      <c r="E12" s="300"/>
      <c r="F12" s="300"/>
      <c r="G12" s="301"/>
      <c r="H12" s="22"/>
      <c r="I12" s="23"/>
      <c r="J12" s="302">
        <f>J18-J11-J13</f>
        <v>0</v>
      </c>
      <c r="K12" s="302"/>
      <c r="L12" s="24"/>
      <c r="M12" s="18"/>
    </row>
    <row r="13" spans="1:13" ht="29.45" customHeight="1" thickBot="1">
      <c r="A13" s="18"/>
      <c r="B13" s="299" t="s">
        <v>75</v>
      </c>
      <c r="C13" s="300"/>
      <c r="D13" s="300"/>
      <c r="E13" s="300"/>
      <c r="F13" s="300"/>
      <c r="G13" s="301"/>
      <c r="H13" s="25"/>
      <c r="I13" s="26"/>
      <c r="J13" s="303">
        <f>'別紙3-1（変更）'!D13</f>
        <v>0</v>
      </c>
      <c r="K13" s="303"/>
      <c r="L13" s="27"/>
      <c r="M13" s="18"/>
    </row>
    <row r="14" spans="1:13" ht="29.45" customHeight="1" thickBot="1">
      <c r="A14" s="18"/>
      <c r="B14" s="304" t="s">
        <v>76</v>
      </c>
      <c r="C14" s="305"/>
      <c r="D14" s="305"/>
      <c r="E14" s="305"/>
      <c r="F14" s="305"/>
      <c r="G14" s="306"/>
      <c r="H14" s="28"/>
      <c r="I14" s="307">
        <f>SUM(J11:K13)</f>
        <v>0</v>
      </c>
      <c r="J14" s="307"/>
      <c r="K14" s="307"/>
      <c r="L14" s="29"/>
      <c r="M14" s="18"/>
    </row>
    <row r="15" spans="1:13">
      <c r="A15" s="18"/>
      <c r="B15" s="308"/>
      <c r="C15" s="308"/>
      <c r="D15" s="308"/>
      <c r="E15" s="308"/>
      <c r="F15" s="308"/>
      <c r="G15" s="308"/>
      <c r="H15" s="308"/>
      <c r="I15" s="308"/>
      <c r="J15" s="308"/>
      <c r="K15" s="308"/>
      <c r="L15" s="308"/>
      <c r="M15" s="18"/>
    </row>
    <row r="16" spans="1:13" ht="19.5" thickBot="1">
      <c r="A16" s="285" t="s">
        <v>77</v>
      </c>
      <c r="B16" s="286"/>
      <c r="C16" s="18"/>
      <c r="D16" s="18"/>
      <c r="E16" s="18"/>
      <c r="F16" s="18"/>
      <c r="G16" s="18"/>
      <c r="H16" s="287" t="s">
        <v>71</v>
      </c>
      <c r="I16" s="287"/>
      <c r="J16" s="288"/>
      <c r="K16" s="288"/>
      <c r="L16" s="288"/>
      <c r="M16" s="18"/>
    </row>
    <row r="17" spans="1:13" ht="29.45" customHeight="1" thickBot="1">
      <c r="A17" s="18"/>
      <c r="B17" s="289" t="s">
        <v>72</v>
      </c>
      <c r="C17" s="290"/>
      <c r="D17" s="290"/>
      <c r="E17" s="290"/>
      <c r="F17" s="290"/>
      <c r="G17" s="291"/>
      <c r="H17" s="292" t="s">
        <v>73</v>
      </c>
      <c r="I17" s="290"/>
      <c r="J17" s="290"/>
      <c r="K17" s="290"/>
      <c r="L17" s="293"/>
      <c r="M17" s="18"/>
    </row>
    <row r="18" spans="1:13" ht="29.45" customHeight="1">
      <c r="A18" s="18"/>
      <c r="B18" s="309" t="s">
        <v>78</v>
      </c>
      <c r="C18" s="310"/>
      <c r="D18" s="310"/>
      <c r="E18" s="310"/>
      <c r="F18" s="310"/>
      <c r="G18" s="311"/>
      <c r="H18" s="30"/>
      <c r="I18" s="31"/>
      <c r="J18" s="312">
        <f>'別紙3-1（変更）'!C13</f>
        <v>0</v>
      </c>
      <c r="K18" s="312"/>
      <c r="L18" s="32"/>
      <c r="M18" s="18"/>
    </row>
    <row r="19" spans="1:13" ht="29.45" customHeight="1">
      <c r="A19" s="18"/>
      <c r="B19" s="313"/>
      <c r="C19" s="314"/>
      <c r="D19" s="314"/>
      <c r="E19" s="314"/>
      <c r="F19" s="314"/>
      <c r="G19" s="315"/>
      <c r="H19" s="33"/>
      <c r="I19" s="316"/>
      <c r="J19" s="316"/>
      <c r="K19" s="316"/>
      <c r="L19" s="34"/>
      <c r="M19" s="18"/>
    </row>
    <row r="20" spans="1:13" ht="29.45" customHeight="1" thickBot="1">
      <c r="A20" s="18"/>
      <c r="B20" s="317"/>
      <c r="C20" s="318"/>
      <c r="D20" s="318"/>
      <c r="E20" s="318"/>
      <c r="F20" s="318"/>
      <c r="G20" s="319"/>
      <c r="H20" s="35"/>
      <c r="I20" s="320"/>
      <c r="J20" s="320"/>
      <c r="K20" s="320"/>
      <c r="L20" s="36"/>
      <c r="M20" s="18"/>
    </row>
    <row r="21" spans="1:13" ht="29.45" customHeight="1" thickBot="1">
      <c r="A21" s="18"/>
      <c r="B21" s="304" t="s">
        <v>76</v>
      </c>
      <c r="C21" s="305"/>
      <c r="D21" s="305"/>
      <c r="E21" s="305"/>
      <c r="F21" s="305"/>
      <c r="G21" s="306"/>
      <c r="H21" s="28"/>
      <c r="I21" s="307">
        <f>SUM(J18:K20)</f>
        <v>0</v>
      </c>
      <c r="J21" s="307"/>
      <c r="K21" s="307"/>
      <c r="L21" s="29"/>
      <c r="M21" s="18"/>
    </row>
    <row r="22" spans="1:13">
      <c r="A22" s="18"/>
      <c r="B22" s="18"/>
      <c r="C22" s="18"/>
      <c r="D22" s="18"/>
      <c r="E22" s="18"/>
      <c r="F22" s="18"/>
      <c r="G22" s="18"/>
      <c r="H22" s="18"/>
      <c r="I22" s="18"/>
      <c r="J22" s="18"/>
      <c r="K22" s="18"/>
      <c r="L22" s="18"/>
      <c r="M22" s="18"/>
    </row>
    <row r="23" spans="1:13">
      <c r="A23" s="18"/>
      <c r="B23" s="286" t="s">
        <v>79</v>
      </c>
      <c r="C23" s="286"/>
      <c r="D23" s="286"/>
      <c r="E23" s="286"/>
      <c r="F23" s="286"/>
      <c r="G23" s="286"/>
      <c r="H23" s="286"/>
      <c r="I23" s="286"/>
      <c r="J23" s="286"/>
      <c r="K23" s="37"/>
      <c r="L23" s="18"/>
      <c r="M23" s="18"/>
    </row>
    <row r="24" spans="1:13">
      <c r="A24" s="18"/>
      <c r="B24" s="37"/>
      <c r="C24" s="37"/>
      <c r="D24" s="37"/>
      <c r="E24" s="37"/>
      <c r="F24" s="37"/>
      <c r="G24" s="37"/>
      <c r="H24" s="37"/>
      <c r="I24" s="37"/>
      <c r="J24" s="37"/>
      <c r="K24" s="37"/>
      <c r="L24" s="18"/>
      <c r="M24" s="18"/>
    </row>
    <row r="25" spans="1:13">
      <c r="A25" s="18"/>
      <c r="B25" s="37"/>
      <c r="C25" s="1"/>
      <c r="D25" s="324" t="str">
        <f>'様式第２号（変更申請書）'!Q3</f>
        <v>令和５年　月　　日</v>
      </c>
      <c r="E25" s="325"/>
      <c r="F25" s="325"/>
      <c r="G25" s="325"/>
      <c r="H25" s="325"/>
      <c r="I25" s="325"/>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23" t="s">
        <v>83</v>
      </c>
      <c r="E27" s="323"/>
      <c r="F27" s="281" t="s">
        <v>102</v>
      </c>
      <c r="G27" s="281"/>
      <c r="H27" s="281"/>
      <c r="I27" s="281"/>
      <c r="J27" s="281"/>
      <c r="K27" s="281"/>
      <c r="L27" s="281"/>
      <c r="M27" s="281"/>
    </row>
    <row r="28" spans="1:13">
      <c r="A28" s="18"/>
      <c r="B28" s="18"/>
      <c r="C28" s="18"/>
      <c r="D28" s="38"/>
      <c r="E28" s="38"/>
      <c r="F28" s="39"/>
      <c r="G28" s="326" t="str">
        <f>IF(基本情報!E5="","",基本情報!E5)</f>
        <v/>
      </c>
      <c r="H28" s="326"/>
      <c r="I28" s="326"/>
      <c r="J28" s="326"/>
      <c r="K28" s="326"/>
      <c r="L28" s="326"/>
      <c r="M28" s="326"/>
    </row>
    <row r="29" spans="1:13" ht="9" customHeight="1">
      <c r="A29" s="18"/>
      <c r="B29" s="37"/>
      <c r="C29" s="37"/>
      <c r="D29" s="37"/>
      <c r="E29" s="37"/>
      <c r="F29" s="37"/>
      <c r="G29" s="37"/>
      <c r="H29" s="37"/>
      <c r="I29" s="37"/>
      <c r="J29" s="37"/>
      <c r="K29" s="37"/>
      <c r="L29" s="18"/>
      <c r="M29" s="18"/>
    </row>
    <row r="30" spans="1:13">
      <c r="A30" s="18"/>
      <c r="B30" s="18"/>
      <c r="C30" s="18"/>
      <c r="D30" s="321" t="s">
        <v>84</v>
      </c>
      <c r="E30" s="321"/>
      <c r="F30" s="281" t="s">
        <v>103</v>
      </c>
      <c r="G30" s="281"/>
      <c r="H30" s="281"/>
      <c r="I30" s="281"/>
      <c r="J30" s="281"/>
      <c r="K30" s="281"/>
      <c r="L30" s="281"/>
      <c r="M30" s="281"/>
    </row>
    <row r="31" spans="1:13">
      <c r="A31" s="18"/>
      <c r="B31" s="18"/>
      <c r="C31" s="18"/>
      <c r="D31" s="322"/>
      <c r="E31" s="322"/>
      <c r="F31" s="40"/>
      <c r="G31" s="280" t="str">
        <f>IF(基本情報!E6="","",基本情報!E6)</f>
        <v/>
      </c>
      <c r="H31" s="280"/>
      <c r="I31" s="280"/>
      <c r="J31" s="280"/>
      <c r="K31" s="280"/>
      <c r="L31" s="280"/>
      <c r="M31" s="280"/>
    </row>
    <row r="32" spans="1:13">
      <c r="A32" s="18"/>
      <c r="B32" s="18"/>
      <c r="C32" s="18"/>
      <c r="D32" s="18"/>
      <c r="E32" s="18"/>
      <c r="F32" s="18"/>
      <c r="G32" s="280">
        <f>基本情報!E7</f>
        <v>0</v>
      </c>
      <c r="H32" s="280"/>
      <c r="I32" s="280"/>
      <c r="J32" s="280"/>
      <c r="K32" s="280"/>
      <c r="L32" s="280"/>
      <c r="M32" s="280"/>
    </row>
  </sheetData>
  <sheetProtection algorithmName="SHA-512" hashValue="IDTT1qnAWvncWcBQRx+mmmB6Cu+AdBCqiesHaBJeJGmOpkMeVa2n5tGkw7XfMSDuu1QzJ2k6Crn7A2dPVkZiIg==" saltValue="r6Z7z8klopS4OOCfGbXAZw=="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G32:M32"/>
    <mergeCell ref="B21:G21"/>
    <mergeCell ref="I21:K21"/>
    <mergeCell ref="B23:J23"/>
    <mergeCell ref="D25:I25"/>
    <mergeCell ref="D27:E27"/>
    <mergeCell ref="F27:M27"/>
    <mergeCell ref="G28:M28"/>
    <mergeCell ref="D30:E30"/>
    <mergeCell ref="F30:M30"/>
    <mergeCell ref="D31:E31"/>
    <mergeCell ref="G31:M31"/>
  </mergeCells>
  <phoneticPr fontId="2"/>
  <pageMargins left="0.7" right="0.4"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64AFF-D5EF-41DD-80BD-4EDBA680374A}">
  <sheetPr>
    <tabColor theme="4" tint="0.39997558519241921"/>
  </sheetPr>
  <dimension ref="A1:U44"/>
  <sheetViews>
    <sheetView showGridLines="0" view="pageBreakPreview" topLeftCell="A12" zoomScale="85" zoomScaleNormal="85" zoomScaleSheetLayoutView="85" workbookViewId="0">
      <selection activeCell="P14" sqref="P14:T15"/>
    </sheetView>
  </sheetViews>
  <sheetFormatPr defaultRowHeight="18.75"/>
  <cols>
    <col min="1" max="21" width="4.5" customWidth="1"/>
  </cols>
  <sheetData>
    <row r="1" spans="1:21">
      <c r="A1" s="139"/>
      <c r="B1" s="139"/>
      <c r="C1" s="139"/>
      <c r="D1" s="139"/>
      <c r="E1" s="139"/>
      <c r="F1" s="139"/>
      <c r="G1" s="139"/>
      <c r="H1" s="139"/>
      <c r="I1" s="139"/>
      <c r="J1" s="139"/>
      <c r="K1" s="139"/>
      <c r="L1" s="139"/>
      <c r="M1" s="139"/>
      <c r="N1" s="139"/>
      <c r="O1" s="139"/>
      <c r="P1" s="139"/>
      <c r="Q1" s="139"/>
      <c r="R1" s="139"/>
      <c r="S1" s="139"/>
      <c r="T1" s="139"/>
      <c r="U1" s="136" t="s">
        <v>246</v>
      </c>
    </row>
    <row r="2" spans="1:21">
      <c r="A2" s="140"/>
      <c r="B2" s="140"/>
      <c r="C2" s="140"/>
      <c r="D2" s="140"/>
      <c r="E2" s="140"/>
      <c r="F2" s="140"/>
      <c r="G2" s="140"/>
      <c r="H2" s="140"/>
      <c r="I2" s="139"/>
      <c r="J2" s="139"/>
      <c r="K2" s="139"/>
      <c r="L2" s="139"/>
      <c r="M2" s="139"/>
      <c r="N2" s="139"/>
      <c r="O2" s="139"/>
      <c r="P2" s="139"/>
      <c r="Q2" s="139"/>
      <c r="R2" s="139"/>
      <c r="S2" s="139"/>
      <c r="T2" s="139"/>
      <c r="U2" s="141"/>
    </row>
    <row r="3" spans="1:21" ht="21">
      <c r="A3" s="335" t="s">
        <v>250</v>
      </c>
      <c r="B3" s="335"/>
      <c r="C3" s="335"/>
      <c r="D3" s="335"/>
      <c r="E3" s="335"/>
      <c r="F3" s="335"/>
      <c r="G3" s="335"/>
      <c r="H3" s="335"/>
      <c r="I3" s="336"/>
      <c r="J3" s="336"/>
      <c r="K3" s="336"/>
      <c r="L3" s="336"/>
      <c r="M3" s="336"/>
      <c r="N3" s="336"/>
      <c r="O3" s="336"/>
      <c r="P3" s="336"/>
      <c r="Q3" s="336"/>
      <c r="R3" s="336"/>
      <c r="S3" s="336"/>
      <c r="T3" s="336"/>
      <c r="U3" s="336"/>
    </row>
    <row r="4" spans="1:21" ht="21">
      <c r="A4" s="142"/>
      <c r="B4" s="142"/>
      <c r="C4" s="142"/>
      <c r="D4" s="142"/>
      <c r="E4" s="142"/>
      <c r="F4" s="142"/>
      <c r="G4" s="142"/>
      <c r="H4" s="142"/>
      <c r="I4" s="143"/>
      <c r="J4" s="143"/>
      <c r="K4" s="143"/>
      <c r="L4" s="143"/>
      <c r="M4" s="143"/>
      <c r="N4" s="143"/>
      <c r="O4" s="143"/>
      <c r="P4" s="143"/>
      <c r="Q4" s="143"/>
      <c r="R4" s="143"/>
      <c r="S4" s="143"/>
      <c r="T4" s="143"/>
      <c r="U4" s="143"/>
    </row>
    <row r="5" spans="1:21" ht="21">
      <c r="A5" s="142"/>
      <c r="B5" s="142"/>
      <c r="C5" s="142"/>
      <c r="D5" s="142"/>
      <c r="E5" s="142"/>
      <c r="F5" s="142"/>
      <c r="G5" s="142"/>
      <c r="H5" s="142"/>
      <c r="I5" s="143"/>
      <c r="J5" s="143"/>
      <c r="K5" s="143"/>
      <c r="L5" s="143"/>
      <c r="M5" s="143"/>
      <c r="N5" s="143"/>
      <c r="O5" s="143"/>
      <c r="P5" s="143"/>
      <c r="Q5" s="143"/>
      <c r="R5" s="143"/>
      <c r="S5" s="143"/>
      <c r="T5" s="143"/>
      <c r="U5" s="143"/>
    </row>
    <row r="6" spans="1:21" ht="21">
      <c r="A6" s="142"/>
      <c r="B6" s="142"/>
      <c r="C6" s="142"/>
      <c r="D6" s="142"/>
      <c r="E6" s="142"/>
      <c r="F6" s="142"/>
      <c r="G6" s="142"/>
      <c r="H6" s="142"/>
      <c r="I6" s="143"/>
      <c r="J6" s="143"/>
      <c r="K6" s="144" t="s">
        <v>101</v>
      </c>
      <c r="L6" s="337">
        <f>基本情報!E8</f>
        <v>0</v>
      </c>
      <c r="M6" s="338"/>
      <c r="N6" s="338"/>
      <c r="O6" s="338"/>
      <c r="P6" s="338"/>
      <c r="Q6" s="338"/>
      <c r="R6" s="338"/>
      <c r="S6" s="338"/>
      <c r="T6" s="338"/>
      <c r="U6" s="145"/>
    </row>
    <row r="7" spans="1:21">
      <c r="A7" s="146"/>
      <c r="B7" s="146"/>
      <c r="C7" s="146"/>
      <c r="D7" s="146"/>
      <c r="E7" s="146"/>
      <c r="F7" s="146"/>
      <c r="G7" s="146"/>
      <c r="H7" s="146"/>
      <c r="I7" s="146"/>
      <c r="J7" s="146"/>
      <c r="K7" s="146"/>
      <c r="L7" s="146"/>
      <c r="M7" s="146"/>
      <c r="N7" s="146"/>
      <c r="O7" s="146"/>
      <c r="P7" s="146"/>
      <c r="Q7" s="146"/>
      <c r="R7" s="146"/>
      <c r="S7" s="146"/>
      <c r="T7" s="146"/>
      <c r="U7" s="146"/>
    </row>
    <row r="8" spans="1:21">
      <c r="A8" s="147"/>
      <c r="B8" s="147"/>
      <c r="C8" s="147"/>
      <c r="D8" s="147"/>
      <c r="E8" s="147"/>
      <c r="F8" s="147"/>
      <c r="G8" s="147"/>
      <c r="H8" s="147"/>
      <c r="I8" s="147"/>
      <c r="J8" s="147"/>
      <c r="K8" s="147"/>
      <c r="L8" s="147"/>
      <c r="M8" s="147"/>
      <c r="N8" s="147"/>
      <c r="O8" s="147"/>
      <c r="P8" s="147"/>
      <c r="Q8" s="147"/>
      <c r="R8" s="147"/>
      <c r="S8" s="147"/>
      <c r="T8" s="147"/>
      <c r="U8" s="147"/>
    </row>
    <row r="9" spans="1:21">
      <c r="A9" s="147"/>
      <c r="B9" s="339" t="s">
        <v>273</v>
      </c>
      <c r="C9" s="339"/>
      <c r="D9" s="339"/>
      <c r="E9" s="339"/>
      <c r="F9" s="339"/>
      <c r="G9" s="339"/>
      <c r="H9" s="339"/>
      <c r="I9" s="339"/>
      <c r="J9" s="339"/>
      <c r="K9" s="339"/>
      <c r="L9" s="339"/>
      <c r="M9" s="339"/>
      <c r="N9" s="339"/>
      <c r="O9" s="339"/>
      <c r="P9" s="339"/>
      <c r="Q9" s="339"/>
      <c r="R9" s="339"/>
      <c r="S9" s="339"/>
      <c r="T9" s="339"/>
      <c r="U9" s="147"/>
    </row>
    <row r="10" spans="1:21">
      <c r="A10" s="147"/>
      <c r="B10" s="339"/>
      <c r="C10" s="339"/>
      <c r="D10" s="339"/>
      <c r="E10" s="339"/>
      <c r="F10" s="339"/>
      <c r="G10" s="339"/>
      <c r="H10" s="339"/>
      <c r="I10" s="339"/>
      <c r="J10" s="339"/>
      <c r="K10" s="339"/>
      <c r="L10" s="339"/>
      <c r="M10" s="339"/>
      <c r="N10" s="339"/>
      <c r="O10" s="339"/>
      <c r="P10" s="339"/>
      <c r="Q10" s="339"/>
      <c r="R10" s="339"/>
      <c r="S10" s="339"/>
      <c r="T10" s="339"/>
      <c r="U10" s="147"/>
    </row>
    <row r="11" spans="1:21">
      <c r="B11" s="339"/>
      <c r="C11" s="339"/>
      <c r="D11" s="339"/>
      <c r="E11" s="339"/>
      <c r="F11" s="339"/>
      <c r="G11" s="339"/>
      <c r="H11" s="339"/>
      <c r="I11" s="339"/>
      <c r="J11" s="339"/>
      <c r="K11" s="339"/>
      <c r="L11" s="339"/>
      <c r="M11" s="339"/>
      <c r="N11" s="339"/>
      <c r="O11" s="339"/>
      <c r="P11" s="339"/>
      <c r="Q11" s="339"/>
      <c r="R11" s="339"/>
      <c r="S11" s="339"/>
      <c r="T11" s="339"/>
    </row>
    <row r="13" spans="1:21" ht="19.5">
      <c r="B13" s="148"/>
      <c r="C13" s="148"/>
      <c r="D13" s="148"/>
      <c r="E13" s="148"/>
      <c r="F13" s="148"/>
      <c r="G13" s="148"/>
      <c r="H13" s="148"/>
      <c r="I13" s="148"/>
      <c r="J13" s="148"/>
      <c r="K13" s="148"/>
      <c r="L13" s="148"/>
      <c r="M13" s="148"/>
      <c r="N13" s="148"/>
      <c r="O13" s="148"/>
      <c r="P13" s="148"/>
      <c r="Q13" s="148"/>
      <c r="R13" s="148"/>
      <c r="S13" s="148"/>
      <c r="T13" s="148"/>
    </row>
    <row r="14" spans="1:21" ht="19.899999999999999" customHeight="1">
      <c r="B14" s="340"/>
      <c r="C14" s="327" t="s">
        <v>252</v>
      </c>
      <c r="D14" s="327"/>
      <c r="E14" s="327"/>
      <c r="F14" s="327"/>
      <c r="G14" s="327"/>
      <c r="H14" s="327"/>
      <c r="I14" s="327"/>
      <c r="J14" s="327"/>
      <c r="K14" s="327"/>
      <c r="L14" s="327"/>
      <c r="M14" s="327"/>
      <c r="N14" s="327"/>
      <c r="O14" s="358"/>
      <c r="P14" s="359"/>
      <c r="Q14" s="360"/>
      <c r="R14" s="360"/>
      <c r="S14" s="360"/>
      <c r="T14" s="361"/>
      <c r="U14" s="150"/>
    </row>
    <row r="15" spans="1:21" ht="19.899999999999999" customHeight="1">
      <c r="B15" s="340"/>
      <c r="C15" s="327"/>
      <c r="D15" s="327"/>
      <c r="E15" s="327"/>
      <c r="F15" s="327"/>
      <c r="G15" s="327"/>
      <c r="H15" s="327"/>
      <c r="I15" s="327"/>
      <c r="J15" s="327"/>
      <c r="K15" s="327"/>
      <c r="L15" s="327"/>
      <c r="M15" s="327"/>
      <c r="N15" s="327"/>
      <c r="O15" s="358"/>
      <c r="P15" s="362"/>
      <c r="Q15" s="363"/>
      <c r="R15" s="363"/>
      <c r="S15" s="363"/>
      <c r="T15" s="364"/>
      <c r="U15" s="150"/>
    </row>
    <row r="16" spans="1:21" ht="19.5">
      <c r="B16" s="152"/>
      <c r="C16" s="152"/>
      <c r="D16" s="152"/>
      <c r="E16" s="152"/>
      <c r="F16" s="152"/>
      <c r="G16" s="152"/>
      <c r="H16" s="152"/>
      <c r="I16" s="152"/>
      <c r="J16" s="152"/>
      <c r="K16" s="152"/>
      <c r="L16" s="152"/>
      <c r="M16" s="152"/>
      <c r="N16" s="152"/>
      <c r="O16" s="152"/>
      <c r="P16" s="152"/>
      <c r="Q16" s="152"/>
      <c r="R16" s="152"/>
      <c r="S16" s="152"/>
      <c r="T16" s="152"/>
      <c r="U16" s="151"/>
    </row>
    <row r="17" spans="2:21" ht="19.5">
      <c r="B17" s="148"/>
      <c r="C17" s="148"/>
      <c r="D17" s="148"/>
      <c r="E17" s="148"/>
      <c r="F17" s="148"/>
      <c r="G17" s="148"/>
      <c r="H17" s="148"/>
      <c r="I17" s="148"/>
      <c r="J17" s="148"/>
      <c r="K17" s="148"/>
      <c r="L17" s="148"/>
      <c r="M17" s="148"/>
      <c r="N17" s="148"/>
      <c r="O17" s="148"/>
      <c r="P17" s="148"/>
      <c r="Q17" s="148"/>
      <c r="R17" s="148"/>
      <c r="S17" s="148"/>
      <c r="T17" s="148"/>
    </row>
    <row r="18" spans="2:21" ht="19.5">
      <c r="B18" s="148"/>
      <c r="C18" s="148"/>
      <c r="D18" s="148"/>
      <c r="E18" s="148"/>
      <c r="F18" s="148"/>
      <c r="G18" s="148"/>
      <c r="H18" s="148"/>
      <c r="I18" s="148"/>
      <c r="J18" s="148"/>
      <c r="K18" s="148"/>
      <c r="L18" s="148"/>
      <c r="M18" s="148"/>
      <c r="N18" s="148"/>
      <c r="O18" s="148"/>
      <c r="P18" s="148"/>
      <c r="Q18" s="148"/>
      <c r="R18" s="148"/>
      <c r="S18" s="148"/>
      <c r="T18" s="148"/>
    </row>
    <row r="19" spans="2:21" ht="19.899999999999999" customHeight="1">
      <c r="B19" s="327"/>
      <c r="C19" s="342" t="s">
        <v>299</v>
      </c>
      <c r="D19" s="342"/>
      <c r="E19" s="342"/>
      <c r="F19" s="342"/>
      <c r="G19" s="342"/>
      <c r="H19" s="342"/>
      <c r="I19" s="342"/>
      <c r="J19" s="342"/>
      <c r="K19" s="342"/>
      <c r="L19" s="342"/>
      <c r="M19" s="342"/>
      <c r="N19" s="342"/>
      <c r="O19" s="342"/>
      <c r="P19" s="342"/>
      <c r="Q19" s="154"/>
      <c r="R19" s="343"/>
      <c r="S19" s="344"/>
      <c r="T19" s="345"/>
      <c r="U19" s="151"/>
    </row>
    <row r="20" spans="2:21" ht="19.899999999999999" customHeight="1">
      <c r="B20" s="328"/>
      <c r="C20" s="342"/>
      <c r="D20" s="342"/>
      <c r="E20" s="342"/>
      <c r="F20" s="342"/>
      <c r="G20" s="342"/>
      <c r="H20" s="342"/>
      <c r="I20" s="342"/>
      <c r="J20" s="342"/>
      <c r="K20" s="342"/>
      <c r="L20" s="342"/>
      <c r="M20" s="342"/>
      <c r="N20" s="342"/>
      <c r="O20" s="342"/>
      <c r="P20" s="342"/>
      <c r="Q20" s="154"/>
      <c r="R20" s="346"/>
      <c r="S20" s="347"/>
      <c r="T20" s="348"/>
      <c r="U20" s="151"/>
    </row>
    <row r="21" spans="2:21" ht="19.5">
      <c r="B21" s="152"/>
      <c r="C21" s="152"/>
      <c r="D21" s="152"/>
      <c r="E21" s="152"/>
      <c r="F21" s="152"/>
      <c r="G21" s="152"/>
      <c r="H21" s="152"/>
      <c r="I21" s="152"/>
      <c r="J21" s="152"/>
      <c r="K21" s="152"/>
      <c r="L21" s="152"/>
      <c r="M21" s="152"/>
      <c r="N21" s="152"/>
      <c r="O21" s="152"/>
      <c r="P21" s="152"/>
      <c r="Q21" s="152"/>
      <c r="R21" s="152"/>
      <c r="S21" s="152"/>
      <c r="T21" s="152"/>
      <c r="U21" s="151"/>
    </row>
    <row r="22" spans="2:21" ht="19.5">
      <c r="B22" s="148"/>
      <c r="C22" s="148"/>
      <c r="D22" s="148"/>
      <c r="E22" s="148"/>
      <c r="F22" s="148"/>
      <c r="G22" s="148"/>
      <c r="H22" s="148"/>
      <c r="I22" s="148"/>
      <c r="J22" s="148"/>
      <c r="K22" s="148"/>
      <c r="L22" s="148"/>
      <c r="M22" s="148"/>
      <c r="N22" s="148"/>
      <c r="O22" s="148"/>
      <c r="P22" s="148"/>
      <c r="Q22" s="148"/>
      <c r="R22" s="148"/>
      <c r="S22" s="148"/>
      <c r="T22" s="148"/>
    </row>
    <row r="23" spans="2:21" ht="19.5">
      <c r="B23" s="148"/>
      <c r="C23" s="148"/>
      <c r="D23" s="148"/>
      <c r="E23" s="148"/>
      <c r="F23" s="148"/>
      <c r="G23" s="148"/>
      <c r="H23" s="148"/>
      <c r="I23" s="148"/>
      <c r="J23" s="148"/>
      <c r="K23" s="148"/>
      <c r="L23" s="148"/>
      <c r="M23" s="148"/>
      <c r="N23" s="148"/>
      <c r="O23" s="148"/>
      <c r="P23" s="148"/>
      <c r="Q23" s="148"/>
      <c r="R23" s="148"/>
      <c r="S23" s="148"/>
      <c r="T23" s="148"/>
    </row>
    <row r="24" spans="2:21" ht="18" customHeight="1">
      <c r="B24" s="327"/>
      <c r="C24" s="342" t="s">
        <v>254</v>
      </c>
      <c r="D24" s="342"/>
      <c r="E24" s="342"/>
      <c r="F24" s="342"/>
      <c r="G24" s="342"/>
      <c r="H24" s="342"/>
      <c r="I24" s="342"/>
      <c r="J24" s="342"/>
      <c r="K24" s="342"/>
      <c r="L24" s="342"/>
      <c r="M24" s="342"/>
      <c r="N24" s="342"/>
      <c r="O24" s="342"/>
      <c r="P24" s="342"/>
      <c r="Q24" s="111"/>
      <c r="R24" s="343"/>
      <c r="S24" s="344"/>
      <c r="T24" s="345"/>
      <c r="U24" s="151"/>
    </row>
    <row r="25" spans="2:21">
      <c r="B25" s="328"/>
      <c r="C25" s="342"/>
      <c r="D25" s="342"/>
      <c r="E25" s="342"/>
      <c r="F25" s="342"/>
      <c r="G25" s="342"/>
      <c r="H25" s="342"/>
      <c r="I25" s="342"/>
      <c r="J25" s="342"/>
      <c r="K25" s="342"/>
      <c r="L25" s="342"/>
      <c r="M25" s="342"/>
      <c r="N25" s="342"/>
      <c r="O25" s="342"/>
      <c r="P25" s="342"/>
      <c r="Q25" s="111"/>
      <c r="R25" s="346"/>
      <c r="S25" s="347"/>
      <c r="T25" s="348"/>
      <c r="U25" s="151"/>
    </row>
    <row r="26" spans="2:21" ht="19.5">
      <c r="B26" s="148"/>
      <c r="C26" s="148"/>
      <c r="D26" s="148"/>
      <c r="E26" s="148"/>
      <c r="F26" s="148"/>
      <c r="G26" s="148"/>
      <c r="H26" s="148"/>
      <c r="I26" s="148"/>
      <c r="J26" s="148"/>
      <c r="K26" s="148"/>
      <c r="L26" s="148"/>
      <c r="M26" s="148"/>
      <c r="N26" s="148"/>
      <c r="O26" s="148"/>
      <c r="P26" s="148"/>
      <c r="Q26" s="148"/>
      <c r="R26" s="148"/>
      <c r="S26" s="148"/>
      <c r="T26" s="148"/>
    </row>
    <row r="27" spans="2:21" ht="19.5">
      <c r="B27" s="148"/>
      <c r="C27" s="148"/>
      <c r="D27" s="148"/>
      <c r="E27" s="148"/>
      <c r="F27" s="148"/>
      <c r="G27" s="148"/>
      <c r="H27" s="148"/>
      <c r="I27" s="148"/>
      <c r="J27" s="148"/>
      <c r="K27" s="148"/>
      <c r="L27" s="148"/>
      <c r="M27" s="148"/>
      <c r="N27" s="148"/>
      <c r="O27" s="148"/>
      <c r="P27" s="148"/>
      <c r="Q27" s="148"/>
      <c r="R27" s="148"/>
      <c r="S27" s="148"/>
      <c r="T27" s="148"/>
    </row>
    <row r="28" spans="2:21" ht="19.5">
      <c r="B28" s="148"/>
      <c r="C28" s="349" t="s">
        <v>315</v>
      </c>
      <c r="D28" s="349"/>
      <c r="E28" s="349"/>
      <c r="F28" s="349"/>
      <c r="G28" s="349"/>
      <c r="H28" s="349"/>
      <c r="I28" s="349"/>
      <c r="J28" s="349"/>
      <c r="K28" s="349"/>
      <c r="L28" s="349"/>
      <c r="M28" s="349"/>
      <c r="N28" s="349"/>
      <c r="O28" s="349"/>
      <c r="P28" s="349"/>
      <c r="Q28" s="187"/>
      <c r="R28" s="343"/>
      <c r="S28" s="344"/>
      <c r="T28" s="345"/>
    </row>
    <row r="29" spans="2:21" ht="19.5">
      <c r="B29" s="148"/>
      <c r="C29" s="349"/>
      <c r="D29" s="349"/>
      <c r="E29" s="349"/>
      <c r="F29" s="349"/>
      <c r="G29" s="349"/>
      <c r="H29" s="349"/>
      <c r="I29" s="349"/>
      <c r="J29" s="349"/>
      <c r="K29" s="349"/>
      <c r="L29" s="349"/>
      <c r="M29" s="349"/>
      <c r="N29" s="349"/>
      <c r="O29" s="349"/>
      <c r="P29" s="349"/>
      <c r="Q29" s="187"/>
      <c r="R29" s="350"/>
      <c r="S29" s="351"/>
      <c r="T29" s="352"/>
    </row>
    <row r="30" spans="2:21" ht="19.5">
      <c r="B30" s="148"/>
      <c r="C30" s="349"/>
      <c r="D30" s="349"/>
      <c r="E30" s="349"/>
      <c r="F30" s="349"/>
      <c r="G30" s="349"/>
      <c r="H30" s="349"/>
      <c r="I30" s="349"/>
      <c r="J30" s="349"/>
      <c r="K30" s="349"/>
      <c r="L30" s="349"/>
      <c r="M30" s="349"/>
      <c r="N30" s="349"/>
      <c r="O30" s="349"/>
      <c r="P30" s="349"/>
      <c r="Q30" s="187"/>
      <c r="R30" s="186"/>
      <c r="S30" s="186"/>
      <c r="T30" s="186"/>
    </row>
    <row r="31" spans="2:21" ht="19.5">
      <c r="B31" s="148"/>
      <c r="C31" s="51"/>
      <c r="D31" s="51"/>
      <c r="E31" s="51"/>
      <c r="F31" s="51"/>
      <c r="G31" s="51"/>
      <c r="H31" s="51"/>
      <c r="I31" s="51"/>
      <c r="J31" s="51"/>
      <c r="K31" s="51"/>
      <c r="L31" s="51"/>
      <c r="M31" s="51"/>
      <c r="N31" s="51"/>
      <c r="O31" s="51"/>
      <c r="P31" s="51"/>
      <c r="Q31" s="51"/>
      <c r="R31" s="51"/>
      <c r="S31" s="51"/>
      <c r="T31" s="51"/>
    </row>
    <row r="32" spans="2:21" ht="19.5">
      <c r="B32" s="149"/>
      <c r="C32" s="349" t="s">
        <v>311</v>
      </c>
      <c r="D32" s="349"/>
      <c r="E32" s="349"/>
      <c r="F32" s="349"/>
      <c r="G32" s="349"/>
      <c r="H32" s="349"/>
      <c r="I32" s="349"/>
      <c r="J32" s="349"/>
      <c r="K32" s="349"/>
      <c r="L32" s="349"/>
      <c r="M32" s="349"/>
      <c r="N32" s="349"/>
      <c r="O32" s="349"/>
      <c r="P32" s="194"/>
      <c r="Q32" s="194"/>
      <c r="R32" s="343"/>
      <c r="S32" s="344"/>
      <c r="T32" s="345"/>
    </row>
    <row r="33" spans="2:20" ht="19.5">
      <c r="B33" s="149"/>
      <c r="C33" s="349"/>
      <c r="D33" s="349"/>
      <c r="E33" s="349"/>
      <c r="F33" s="349"/>
      <c r="G33" s="349"/>
      <c r="H33" s="349"/>
      <c r="I33" s="349"/>
      <c r="J33" s="349"/>
      <c r="K33" s="349"/>
      <c r="L33" s="349"/>
      <c r="M33" s="349"/>
      <c r="N33" s="349"/>
      <c r="O33" s="349"/>
      <c r="P33" s="195"/>
      <c r="Q33" s="195"/>
      <c r="R33" s="346"/>
      <c r="S33" s="347"/>
      <c r="T33" s="348"/>
    </row>
    <row r="34" spans="2:20" ht="19.5">
      <c r="B34" s="149"/>
      <c r="C34" s="349"/>
      <c r="D34" s="349"/>
      <c r="E34" s="349"/>
      <c r="F34" s="349"/>
      <c r="G34" s="349"/>
      <c r="H34" s="349"/>
      <c r="I34" s="349"/>
      <c r="J34" s="349"/>
      <c r="K34" s="349"/>
      <c r="L34" s="349"/>
      <c r="M34" s="349"/>
      <c r="N34" s="349"/>
      <c r="O34" s="349"/>
      <c r="P34" s="187"/>
      <c r="Q34" s="187"/>
      <c r="R34" s="187"/>
      <c r="S34" s="187"/>
      <c r="T34" s="187"/>
    </row>
    <row r="35" spans="2:20" ht="19.5">
      <c r="B35" s="149"/>
      <c r="C35" s="349"/>
      <c r="D35" s="349"/>
      <c r="E35" s="349"/>
      <c r="F35" s="349"/>
      <c r="G35" s="349"/>
      <c r="H35" s="349"/>
      <c r="I35" s="349"/>
      <c r="J35" s="349"/>
      <c r="K35" s="349"/>
      <c r="L35" s="349"/>
      <c r="M35" s="349"/>
      <c r="N35" s="349"/>
      <c r="O35" s="349"/>
      <c r="P35" s="187"/>
      <c r="Q35" s="187"/>
      <c r="R35" s="187"/>
      <c r="S35" s="187"/>
      <c r="T35" s="187"/>
    </row>
    <row r="36" spans="2:20" ht="19.5">
      <c r="B36" s="149"/>
      <c r="C36" s="185"/>
      <c r="D36" s="185"/>
      <c r="E36" s="185"/>
      <c r="F36" s="185"/>
      <c r="G36" s="185"/>
      <c r="H36" s="185"/>
      <c r="I36" s="185"/>
      <c r="J36" s="185"/>
      <c r="K36" s="185"/>
      <c r="L36" s="185"/>
      <c r="M36" s="185"/>
      <c r="N36" s="185"/>
      <c r="O36" s="185"/>
      <c r="P36" s="187"/>
      <c r="Q36" s="187"/>
      <c r="R36" s="187"/>
      <c r="S36" s="187"/>
      <c r="T36" s="187"/>
    </row>
    <row r="37" spans="2:20" ht="19.5">
      <c r="B37" s="149"/>
      <c r="C37" s="195"/>
      <c r="D37" s="195"/>
      <c r="E37" s="195"/>
      <c r="F37" s="195"/>
      <c r="G37" s="195"/>
      <c r="H37" s="195"/>
      <c r="I37" s="195"/>
      <c r="J37" s="195"/>
      <c r="K37" s="195"/>
      <c r="L37" s="195"/>
      <c r="M37" s="195"/>
      <c r="N37" s="195"/>
      <c r="O37" s="195"/>
      <c r="P37" s="195"/>
      <c r="Q37" s="195"/>
      <c r="R37" s="195"/>
      <c r="S37" s="195"/>
      <c r="T37" s="195"/>
    </row>
    <row r="38" spans="2:20" ht="19.5">
      <c r="B38" s="149"/>
      <c r="C38" s="349" t="s">
        <v>312</v>
      </c>
      <c r="D38" s="349"/>
      <c r="E38" s="349"/>
      <c r="F38" s="349"/>
      <c r="G38" s="349"/>
      <c r="H38" s="349"/>
      <c r="I38" s="349"/>
      <c r="J38" s="349"/>
      <c r="K38" s="349"/>
      <c r="L38" s="349"/>
      <c r="M38" s="349"/>
      <c r="N38" s="349"/>
      <c r="O38" s="349"/>
      <c r="P38" s="187"/>
      <c r="Q38" s="187"/>
      <c r="R38" s="343"/>
      <c r="S38" s="344"/>
      <c r="T38" s="345"/>
    </row>
    <row r="39" spans="2:20" ht="19.5">
      <c r="C39" s="349"/>
      <c r="D39" s="349"/>
      <c r="E39" s="349"/>
      <c r="F39" s="349"/>
      <c r="G39" s="349"/>
      <c r="H39" s="349"/>
      <c r="I39" s="349"/>
      <c r="J39" s="349"/>
      <c r="K39" s="349"/>
      <c r="L39" s="349"/>
      <c r="M39" s="349"/>
      <c r="N39" s="349"/>
      <c r="O39" s="349"/>
      <c r="P39" s="187"/>
      <c r="Q39" s="187"/>
      <c r="R39" s="346"/>
      <c r="S39" s="347"/>
      <c r="T39" s="348"/>
    </row>
    <row r="40" spans="2:20" ht="19.5">
      <c r="C40" s="349"/>
      <c r="D40" s="349"/>
      <c r="E40" s="349"/>
      <c r="F40" s="349"/>
      <c r="G40" s="349"/>
      <c r="H40" s="349"/>
      <c r="I40" s="349"/>
      <c r="J40" s="349"/>
      <c r="K40" s="349"/>
      <c r="L40" s="349"/>
      <c r="M40" s="349"/>
      <c r="N40" s="349"/>
      <c r="O40" s="349"/>
      <c r="P40" s="187"/>
      <c r="Q40" s="187"/>
      <c r="R40" s="187"/>
      <c r="S40" s="187"/>
      <c r="T40" s="187"/>
    </row>
    <row r="41" spans="2:20" ht="19.5">
      <c r="C41" s="349"/>
      <c r="D41" s="349"/>
      <c r="E41" s="349"/>
      <c r="F41" s="349"/>
      <c r="G41" s="349"/>
      <c r="H41" s="349"/>
      <c r="I41" s="349"/>
      <c r="J41" s="349"/>
      <c r="K41" s="349"/>
      <c r="L41" s="349"/>
      <c r="M41" s="349"/>
      <c r="N41" s="349"/>
      <c r="O41" s="349"/>
      <c r="P41" s="187"/>
      <c r="Q41" s="187"/>
      <c r="R41" s="187"/>
      <c r="S41" s="187"/>
      <c r="T41" s="187"/>
    </row>
    <row r="42" spans="2:20" ht="19.5">
      <c r="C42" s="349"/>
      <c r="D42" s="349"/>
      <c r="E42" s="349"/>
      <c r="F42" s="349"/>
      <c r="G42" s="349"/>
      <c r="H42" s="349"/>
      <c r="I42" s="349"/>
      <c r="J42" s="349"/>
      <c r="K42" s="349"/>
      <c r="L42" s="349"/>
      <c r="M42" s="349"/>
      <c r="N42" s="349"/>
      <c r="O42" s="349"/>
      <c r="P42" s="51"/>
      <c r="Q42" s="51"/>
      <c r="R42" s="51"/>
      <c r="S42" s="51"/>
      <c r="T42" s="51"/>
    </row>
    <row r="43" spans="2:20" ht="19.5">
      <c r="C43" s="349"/>
      <c r="D43" s="349"/>
      <c r="E43" s="349"/>
      <c r="F43" s="349"/>
      <c r="G43" s="349"/>
      <c r="H43" s="349"/>
      <c r="I43" s="349"/>
      <c r="J43" s="349"/>
      <c r="K43" s="349"/>
      <c r="L43" s="349"/>
      <c r="M43" s="349"/>
      <c r="N43" s="349"/>
      <c r="O43" s="349"/>
      <c r="P43" s="51"/>
      <c r="Q43" s="51"/>
      <c r="R43" s="51"/>
      <c r="S43" s="51"/>
      <c r="T43" s="51"/>
    </row>
    <row r="44" spans="2:20" ht="19.5">
      <c r="C44" s="349"/>
      <c r="D44" s="349"/>
      <c r="E44" s="349"/>
      <c r="F44" s="349"/>
      <c r="G44" s="349"/>
      <c r="H44" s="349"/>
      <c r="I44" s="349"/>
      <c r="J44" s="349"/>
      <c r="K44" s="349"/>
      <c r="L44" s="349"/>
      <c r="M44" s="349"/>
      <c r="N44" s="349"/>
      <c r="O44" s="349"/>
      <c r="P44" s="51"/>
      <c r="Q44" s="51"/>
      <c r="R44" s="51"/>
      <c r="S44" s="51"/>
      <c r="T44" s="51"/>
    </row>
  </sheetData>
  <sheetProtection algorithmName="SHA-512" hashValue="EHHEcOhtP1nv8RXXDrR+vBRBD5UqkZf4wZAqPm5okTwNo4Cs0ttx4j5KOVGIwfp0LhVwdI0jMRvmO0kPBHZi1g==" saltValue="EfQCq8ERsBfZjQJ8+/od2g==" spinCount="100000" sheet="1" selectLockedCells="1"/>
  <mergeCells count="18">
    <mergeCell ref="C28:P30"/>
    <mergeCell ref="R28:T29"/>
    <mergeCell ref="C32:O35"/>
    <mergeCell ref="R32:T33"/>
    <mergeCell ref="C38:O44"/>
    <mergeCell ref="R38:T39"/>
    <mergeCell ref="B19:B20"/>
    <mergeCell ref="C19:P20"/>
    <mergeCell ref="R19:T20"/>
    <mergeCell ref="B24:B25"/>
    <mergeCell ref="C24:P25"/>
    <mergeCell ref="R24:T25"/>
    <mergeCell ref="A3:U3"/>
    <mergeCell ref="L6:T6"/>
    <mergeCell ref="B9:T11"/>
    <mergeCell ref="B14:B15"/>
    <mergeCell ref="C14:O15"/>
    <mergeCell ref="P14:T15"/>
  </mergeCells>
  <phoneticPr fontId="2"/>
  <dataValidations count="1">
    <dataValidation type="list" allowBlank="1" showInputMessage="1" showErrorMessage="1" sqref="R19:T20 R24:T25 R28:T29 R32:T33 R38:T39" xr:uid="{E0DC8DE9-34CD-4737-81F1-BE494E6F490C}">
      <formula1>"はい"</formula1>
    </dataValidation>
  </dataValidations>
  <pageMargins left="0.7" right="0.4" top="0.75" bottom="0.75" header="0.3" footer="0.3"/>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72C6-7722-4BCB-8366-F15D32265B7B}">
  <sheetPr>
    <tabColor theme="4" tint="0.39997558519241921"/>
  </sheetPr>
  <dimension ref="A1:U35"/>
  <sheetViews>
    <sheetView showGridLines="0" view="pageBreakPreview" zoomScale="85" zoomScaleNormal="85" zoomScaleSheetLayoutView="85" workbookViewId="0">
      <selection activeCell="H17" sqref="H17:T19"/>
    </sheetView>
  </sheetViews>
  <sheetFormatPr defaultColWidth="8.75" defaultRowHeight="18.75"/>
  <cols>
    <col min="1" max="21" width="4.5" style="6" customWidth="1"/>
    <col min="22" max="16384" width="8.75" style="6"/>
  </cols>
  <sheetData>
    <row r="1" spans="1:21">
      <c r="A1" s="75"/>
      <c r="B1" s="75"/>
      <c r="C1" s="75"/>
      <c r="D1" s="75"/>
      <c r="E1" s="75"/>
      <c r="F1" s="75"/>
      <c r="G1" s="75"/>
      <c r="H1" s="75"/>
      <c r="I1" s="75"/>
      <c r="J1" s="75"/>
      <c r="K1" s="75"/>
      <c r="L1" s="75"/>
      <c r="M1" s="75"/>
      <c r="N1" s="75"/>
      <c r="O1" s="75"/>
      <c r="P1" s="75"/>
      <c r="Q1" s="75"/>
      <c r="R1" s="75"/>
      <c r="S1" s="75"/>
      <c r="T1" s="75"/>
      <c r="U1" s="136" t="s">
        <v>246</v>
      </c>
    </row>
    <row r="2" spans="1:21">
      <c r="A2" s="76"/>
      <c r="B2" s="76"/>
      <c r="C2" s="76"/>
      <c r="D2" s="76"/>
      <c r="E2" s="76"/>
      <c r="F2" s="76"/>
      <c r="G2" s="76"/>
      <c r="H2" s="76"/>
      <c r="I2" s="75"/>
      <c r="J2" s="75"/>
      <c r="K2" s="75"/>
      <c r="L2" s="75"/>
      <c r="M2" s="75"/>
      <c r="N2" s="75"/>
      <c r="O2" s="75"/>
      <c r="P2" s="75"/>
      <c r="Q2" s="75"/>
      <c r="R2" s="75"/>
      <c r="S2" s="75"/>
      <c r="T2" s="75"/>
      <c r="U2" s="77"/>
    </row>
    <row r="3" spans="1:21">
      <c r="A3" s="78"/>
      <c r="B3" s="78"/>
      <c r="C3" s="78"/>
      <c r="D3" s="78"/>
      <c r="E3" s="78"/>
      <c r="F3" s="78"/>
      <c r="G3" s="78"/>
      <c r="H3" s="78"/>
      <c r="I3" s="75"/>
      <c r="J3" s="75"/>
      <c r="K3" s="75"/>
      <c r="L3" s="75"/>
      <c r="M3" s="75"/>
      <c r="N3" s="75"/>
      <c r="O3" s="75"/>
      <c r="P3" s="75"/>
      <c r="Q3" s="75"/>
      <c r="R3" s="75"/>
      <c r="S3" s="75"/>
      <c r="T3" s="75"/>
      <c r="U3" s="77"/>
    </row>
    <row r="4" spans="1:21" ht="21">
      <c r="A4" s="283" t="s">
        <v>243</v>
      </c>
      <c r="B4" s="283"/>
      <c r="C4" s="283"/>
      <c r="D4" s="283"/>
      <c r="E4" s="283"/>
      <c r="F4" s="283"/>
      <c r="G4" s="283"/>
      <c r="H4" s="283"/>
      <c r="I4" s="284"/>
      <c r="J4" s="284"/>
      <c r="K4" s="284"/>
      <c r="L4" s="284"/>
      <c r="M4" s="284"/>
      <c r="N4" s="284"/>
      <c r="O4" s="284"/>
      <c r="P4" s="284"/>
      <c r="Q4" s="284"/>
      <c r="R4" s="284"/>
      <c r="S4" s="284"/>
      <c r="T4" s="284"/>
      <c r="U4" s="284"/>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6"/>
      <c r="L6" s="16"/>
      <c r="M6" s="16"/>
      <c r="N6" s="16"/>
      <c r="O6" s="16"/>
      <c r="P6" s="16"/>
      <c r="Q6" s="16"/>
      <c r="R6" s="16"/>
      <c r="S6" s="16"/>
      <c r="T6" s="16"/>
      <c r="U6" s="16"/>
    </row>
    <row r="7" spans="1:21" ht="21">
      <c r="A7" s="15"/>
      <c r="B7" s="15"/>
      <c r="C7" s="15"/>
      <c r="D7" s="15"/>
      <c r="E7" s="15"/>
      <c r="F7" s="15"/>
      <c r="G7" s="15"/>
      <c r="H7" s="15"/>
      <c r="I7" s="16"/>
      <c r="J7" s="16"/>
      <c r="K7" s="17" t="s">
        <v>101</v>
      </c>
      <c r="L7" s="257">
        <f>基本情報!E8</f>
        <v>0</v>
      </c>
      <c r="M7" s="257"/>
      <c r="N7" s="257"/>
      <c r="O7" s="257"/>
      <c r="P7" s="257"/>
      <c r="Q7" s="257"/>
      <c r="R7" s="257"/>
      <c r="S7" s="257"/>
      <c r="T7" s="257"/>
      <c r="U7" s="79"/>
    </row>
    <row r="8" spans="1:21">
      <c r="A8" s="18"/>
      <c r="B8" s="18"/>
      <c r="C8" s="18"/>
      <c r="D8" s="18"/>
      <c r="E8" s="18"/>
      <c r="F8" s="18"/>
      <c r="G8" s="18"/>
      <c r="H8" s="18"/>
      <c r="I8" s="18"/>
      <c r="J8" s="18"/>
      <c r="K8" s="18"/>
      <c r="L8" s="18"/>
      <c r="M8" s="18"/>
      <c r="N8" s="18"/>
      <c r="O8" s="18"/>
      <c r="P8" s="18"/>
      <c r="Q8" s="18"/>
      <c r="R8" s="18"/>
      <c r="S8" s="18"/>
      <c r="T8" s="18"/>
      <c r="U8" s="18"/>
    </row>
    <row r="9" spans="1:21">
      <c r="A9" s="80"/>
      <c r="B9" s="80"/>
      <c r="C9" s="80"/>
      <c r="D9" s="80"/>
      <c r="E9" s="80"/>
      <c r="F9" s="80"/>
      <c r="G9" s="80"/>
      <c r="H9" s="80"/>
      <c r="I9" s="80"/>
      <c r="J9" s="80"/>
      <c r="K9" s="80"/>
      <c r="L9" s="80"/>
      <c r="M9" s="80"/>
      <c r="N9" s="80"/>
      <c r="O9" s="80"/>
      <c r="P9" s="80"/>
      <c r="Q9" s="80"/>
      <c r="R9" s="80"/>
      <c r="S9" s="80"/>
      <c r="T9" s="80"/>
      <c r="U9" s="80"/>
    </row>
    <row r="10" spans="1:21">
      <c r="A10" s="80"/>
      <c r="B10" s="355" t="s">
        <v>272</v>
      </c>
      <c r="C10" s="355"/>
      <c r="D10" s="355"/>
      <c r="E10" s="355"/>
      <c r="F10" s="355"/>
      <c r="G10" s="355"/>
      <c r="H10" s="355"/>
      <c r="I10" s="355"/>
      <c r="J10" s="355"/>
      <c r="K10" s="355"/>
      <c r="L10" s="355"/>
      <c r="M10" s="355"/>
      <c r="N10" s="355"/>
      <c r="O10" s="355"/>
      <c r="P10" s="355"/>
      <c r="Q10" s="355"/>
      <c r="R10" s="355"/>
      <c r="S10" s="355"/>
      <c r="T10" s="355"/>
      <c r="U10" s="80"/>
    </row>
    <row r="11" spans="1:21">
      <c r="A11" s="80"/>
      <c r="B11" s="355"/>
      <c r="C11" s="355"/>
      <c r="D11" s="355"/>
      <c r="E11" s="355"/>
      <c r="F11" s="355"/>
      <c r="G11" s="355"/>
      <c r="H11" s="355"/>
      <c r="I11" s="355"/>
      <c r="J11" s="355"/>
      <c r="K11" s="355"/>
      <c r="L11" s="355"/>
      <c r="M11" s="355"/>
      <c r="N11" s="355"/>
      <c r="O11" s="355"/>
      <c r="P11" s="355"/>
      <c r="Q11" s="355"/>
      <c r="R11" s="355"/>
      <c r="S11" s="355"/>
      <c r="T11" s="355"/>
      <c r="U11" s="80"/>
    </row>
    <row r="12" spans="1:21">
      <c r="B12" s="355"/>
      <c r="C12" s="355"/>
      <c r="D12" s="355"/>
      <c r="E12" s="355"/>
      <c r="F12" s="355"/>
      <c r="G12" s="355"/>
      <c r="H12" s="355"/>
      <c r="I12" s="355"/>
      <c r="J12" s="355"/>
      <c r="K12" s="355"/>
      <c r="L12" s="355"/>
      <c r="M12" s="355"/>
      <c r="N12" s="355"/>
      <c r="O12" s="355"/>
      <c r="P12" s="355"/>
      <c r="Q12" s="355"/>
      <c r="R12" s="355"/>
      <c r="S12" s="355"/>
      <c r="T12" s="355"/>
    </row>
    <row r="14" spans="1:21" ht="19.5">
      <c r="B14" s="394" t="s">
        <v>313</v>
      </c>
      <c r="C14" s="394"/>
      <c r="D14" s="394"/>
      <c r="E14" s="394"/>
      <c r="F14" s="394"/>
      <c r="G14" s="394"/>
      <c r="H14" s="394"/>
      <c r="I14" s="394"/>
      <c r="J14" s="394"/>
      <c r="K14" s="394"/>
      <c r="L14" s="394"/>
      <c r="M14" s="394"/>
      <c r="N14" s="394"/>
      <c r="O14" s="394"/>
      <c r="P14" s="394"/>
      <c r="Q14" s="394"/>
      <c r="R14" s="394"/>
      <c r="S14" s="394"/>
      <c r="T14" s="394"/>
    </row>
    <row r="15" spans="1:21" ht="19.5">
      <c r="B15" s="134"/>
      <c r="C15" s="134"/>
      <c r="D15" s="134"/>
      <c r="E15" s="134"/>
      <c r="F15" s="134"/>
      <c r="G15" s="134"/>
      <c r="H15" s="134"/>
      <c r="I15" s="134"/>
      <c r="J15" s="134"/>
      <c r="K15" s="134"/>
      <c r="L15" s="134"/>
      <c r="M15" s="134"/>
      <c r="N15" s="134"/>
      <c r="O15" s="134"/>
      <c r="P15" s="134"/>
      <c r="Q15" s="134"/>
      <c r="R15" s="134"/>
      <c r="S15" s="134"/>
      <c r="T15" s="134"/>
    </row>
    <row r="16" spans="1:21" ht="19.5">
      <c r="B16" s="82"/>
      <c r="C16" s="82"/>
      <c r="D16" s="82"/>
      <c r="E16" s="82"/>
      <c r="F16" s="82"/>
      <c r="G16" s="82"/>
      <c r="H16" s="82"/>
      <c r="I16" s="82"/>
      <c r="J16" s="82"/>
      <c r="K16" s="82"/>
      <c r="L16" s="82"/>
      <c r="M16" s="82"/>
      <c r="N16" s="82"/>
      <c r="O16" s="82"/>
      <c r="P16" s="82"/>
      <c r="Q16" s="82"/>
      <c r="R16" s="82"/>
      <c r="S16" s="82"/>
      <c r="T16" s="82"/>
    </row>
    <row r="17" spans="2:20" ht="24.6" customHeight="1">
      <c r="B17" s="353" t="s">
        <v>118</v>
      </c>
      <c r="C17" s="353"/>
      <c r="D17" s="353"/>
      <c r="E17" s="353"/>
      <c r="F17" s="353"/>
      <c r="G17" s="353"/>
      <c r="H17" s="354"/>
      <c r="I17" s="354"/>
      <c r="J17" s="354"/>
      <c r="K17" s="354"/>
      <c r="L17" s="354"/>
      <c r="M17" s="354"/>
      <c r="N17" s="354"/>
      <c r="O17" s="354"/>
      <c r="P17" s="354"/>
      <c r="Q17" s="354"/>
      <c r="R17" s="354"/>
      <c r="S17" s="354"/>
      <c r="T17" s="354"/>
    </row>
    <row r="18" spans="2:20" ht="24.6" customHeight="1">
      <c r="B18" s="353"/>
      <c r="C18" s="353"/>
      <c r="D18" s="353"/>
      <c r="E18" s="353"/>
      <c r="F18" s="353"/>
      <c r="G18" s="353"/>
      <c r="H18" s="354"/>
      <c r="I18" s="354"/>
      <c r="J18" s="354"/>
      <c r="K18" s="354"/>
      <c r="L18" s="354"/>
      <c r="M18" s="354"/>
      <c r="N18" s="354"/>
      <c r="O18" s="354"/>
      <c r="P18" s="354"/>
      <c r="Q18" s="354"/>
      <c r="R18" s="354"/>
      <c r="S18" s="354"/>
      <c r="T18" s="354"/>
    </row>
    <row r="19" spans="2:20" ht="24.6" customHeight="1">
      <c r="B19" s="353"/>
      <c r="C19" s="353"/>
      <c r="D19" s="353"/>
      <c r="E19" s="353"/>
      <c r="F19" s="353"/>
      <c r="G19" s="353"/>
      <c r="H19" s="354"/>
      <c r="I19" s="354"/>
      <c r="J19" s="354"/>
      <c r="K19" s="354"/>
      <c r="L19" s="354"/>
      <c r="M19" s="354"/>
      <c r="N19" s="354"/>
      <c r="O19" s="354"/>
      <c r="P19" s="354"/>
      <c r="Q19" s="354"/>
      <c r="R19" s="354"/>
      <c r="S19" s="354"/>
      <c r="T19" s="354"/>
    </row>
    <row r="20" spans="2:20" ht="24.6" customHeight="1">
      <c r="B20" s="353" t="s">
        <v>119</v>
      </c>
      <c r="C20" s="353"/>
      <c r="D20" s="353"/>
      <c r="E20" s="353"/>
      <c r="F20" s="353"/>
      <c r="G20" s="353"/>
      <c r="H20" s="354"/>
      <c r="I20" s="354"/>
      <c r="J20" s="354"/>
      <c r="K20" s="354"/>
      <c r="L20" s="354"/>
      <c r="M20" s="354"/>
      <c r="N20" s="354"/>
      <c r="O20" s="354"/>
      <c r="P20" s="354"/>
      <c r="Q20" s="354"/>
      <c r="R20" s="354"/>
      <c r="S20" s="354"/>
      <c r="T20" s="354"/>
    </row>
    <row r="21" spans="2:20" ht="24.6" customHeight="1">
      <c r="B21" s="353"/>
      <c r="C21" s="353"/>
      <c r="D21" s="353"/>
      <c r="E21" s="353"/>
      <c r="F21" s="353"/>
      <c r="G21" s="353"/>
      <c r="H21" s="354"/>
      <c r="I21" s="354"/>
      <c r="J21" s="354"/>
      <c r="K21" s="354"/>
      <c r="L21" s="354"/>
      <c r="M21" s="354"/>
      <c r="N21" s="354"/>
      <c r="O21" s="354"/>
      <c r="P21" s="354"/>
      <c r="Q21" s="354"/>
      <c r="R21" s="354"/>
      <c r="S21" s="354"/>
      <c r="T21" s="354"/>
    </row>
    <row r="22" spans="2:20" ht="24.6" customHeight="1">
      <c r="B22" s="353"/>
      <c r="C22" s="353"/>
      <c r="D22" s="353"/>
      <c r="E22" s="353"/>
      <c r="F22" s="353"/>
      <c r="G22" s="353"/>
      <c r="H22" s="354"/>
      <c r="I22" s="354"/>
      <c r="J22" s="354"/>
      <c r="K22" s="354"/>
      <c r="L22" s="354"/>
      <c r="M22" s="354"/>
      <c r="N22" s="354"/>
      <c r="O22" s="354"/>
      <c r="P22" s="354"/>
      <c r="Q22" s="354"/>
      <c r="R22" s="354"/>
      <c r="S22" s="354"/>
      <c r="T22" s="354"/>
    </row>
    <row r="23" spans="2:20" ht="24.6" customHeight="1">
      <c r="B23" s="353" t="s">
        <v>120</v>
      </c>
      <c r="C23" s="353"/>
      <c r="D23" s="353"/>
      <c r="E23" s="353"/>
      <c r="F23" s="353"/>
      <c r="G23" s="353"/>
      <c r="H23" s="354"/>
      <c r="I23" s="354"/>
      <c r="J23" s="354"/>
      <c r="K23" s="354"/>
      <c r="L23" s="354"/>
      <c r="M23" s="354"/>
      <c r="N23" s="354"/>
      <c r="O23" s="354"/>
      <c r="P23" s="354"/>
      <c r="Q23" s="354"/>
      <c r="R23" s="354"/>
      <c r="S23" s="354"/>
      <c r="T23" s="354"/>
    </row>
    <row r="24" spans="2:20" ht="24.6" customHeight="1">
      <c r="B24" s="353"/>
      <c r="C24" s="353"/>
      <c r="D24" s="353"/>
      <c r="E24" s="353"/>
      <c r="F24" s="353"/>
      <c r="G24" s="353"/>
      <c r="H24" s="354"/>
      <c r="I24" s="354"/>
      <c r="J24" s="354"/>
      <c r="K24" s="354"/>
      <c r="L24" s="354"/>
      <c r="M24" s="354"/>
      <c r="N24" s="354"/>
      <c r="O24" s="354"/>
      <c r="P24" s="354"/>
      <c r="Q24" s="354"/>
      <c r="R24" s="354"/>
      <c r="S24" s="354"/>
      <c r="T24" s="354"/>
    </row>
    <row r="25" spans="2:20" ht="24.6" customHeight="1">
      <c r="B25" s="353"/>
      <c r="C25" s="353"/>
      <c r="D25" s="353"/>
      <c r="E25" s="353"/>
      <c r="F25" s="353"/>
      <c r="G25" s="353"/>
      <c r="H25" s="354"/>
      <c r="I25" s="354"/>
      <c r="J25" s="354"/>
      <c r="K25" s="354"/>
      <c r="L25" s="354"/>
      <c r="M25" s="354"/>
      <c r="N25" s="354"/>
      <c r="O25" s="354"/>
      <c r="P25" s="354"/>
      <c r="Q25" s="354"/>
      <c r="R25" s="354"/>
      <c r="S25" s="354"/>
      <c r="T25" s="354"/>
    </row>
    <row r="26" spans="2:20" ht="24.6" customHeight="1">
      <c r="B26" s="353" t="s">
        <v>121</v>
      </c>
      <c r="C26" s="353"/>
      <c r="D26" s="353"/>
      <c r="E26" s="353"/>
      <c r="F26" s="353"/>
      <c r="G26" s="353"/>
      <c r="H26" s="354"/>
      <c r="I26" s="354"/>
      <c r="J26" s="354"/>
      <c r="K26" s="354"/>
      <c r="L26" s="354"/>
      <c r="M26" s="354"/>
      <c r="N26" s="354"/>
      <c r="O26" s="354"/>
      <c r="P26" s="354"/>
      <c r="Q26" s="354"/>
      <c r="R26" s="354"/>
      <c r="S26" s="354"/>
      <c r="T26" s="354"/>
    </row>
    <row r="27" spans="2:20" ht="24.6" customHeight="1">
      <c r="B27" s="353"/>
      <c r="C27" s="353"/>
      <c r="D27" s="353"/>
      <c r="E27" s="353"/>
      <c r="F27" s="353"/>
      <c r="G27" s="353"/>
      <c r="H27" s="354"/>
      <c r="I27" s="354"/>
      <c r="J27" s="354"/>
      <c r="K27" s="354"/>
      <c r="L27" s="354"/>
      <c r="M27" s="354"/>
      <c r="N27" s="354"/>
      <c r="O27" s="354"/>
      <c r="P27" s="354"/>
      <c r="Q27" s="354"/>
      <c r="R27" s="354"/>
      <c r="S27" s="354"/>
      <c r="T27" s="354"/>
    </row>
    <row r="28" spans="2:20" ht="24.6" customHeight="1">
      <c r="B28" s="353"/>
      <c r="C28" s="353"/>
      <c r="D28" s="353"/>
      <c r="E28" s="353"/>
      <c r="F28" s="353"/>
      <c r="G28" s="353"/>
      <c r="H28" s="354"/>
      <c r="I28" s="354"/>
      <c r="J28" s="354"/>
      <c r="K28" s="354"/>
      <c r="L28" s="354"/>
      <c r="M28" s="354"/>
      <c r="N28" s="354"/>
      <c r="O28" s="354"/>
      <c r="P28" s="354"/>
      <c r="Q28" s="354"/>
      <c r="R28" s="354"/>
      <c r="S28" s="354"/>
      <c r="T28" s="354"/>
    </row>
    <row r="29" spans="2:20" ht="19.5">
      <c r="B29" s="51" t="s">
        <v>208</v>
      </c>
      <c r="C29" s="51"/>
      <c r="D29" s="51"/>
      <c r="E29" s="51"/>
      <c r="F29" s="51"/>
      <c r="G29" s="51"/>
      <c r="H29" s="51"/>
      <c r="I29" s="51"/>
      <c r="J29" s="51"/>
      <c r="K29" s="51"/>
      <c r="L29" s="51"/>
      <c r="M29" s="51"/>
      <c r="N29" s="51"/>
      <c r="O29" s="51"/>
      <c r="P29" s="51"/>
      <c r="Q29" s="51"/>
      <c r="R29" s="51"/>
      <c r="S29" s="51"/>
      <c r="T29" s="51"/>
    </row>
    <row r="30" spans="2:20" ht="19.5">
      <c r="B30" s="51"/>
      <c r="C30" s="51"/>
      <c r="D30" s="51"/>
      <c r="E30" s="51"/>
      <c r="F30" s="51"/>
      <c r="G30" s="51"/>
      <c r="H30" s="51"/>
      <c r="I30" s="51"/>
      <c r="J30" s="51"/>
      <c r="K30" s="51"/>
      <c r="L30" s="51"/>
      <c r="M30" s="51"/>
      <c r="N30" s="51"/>
      <c r="O30" s="51"/>
      <c r="P30" s="51"/>
      <c r="Q30" s="51"/>
      <c r="R30" s="51"/>
      <c r="S30" s="51"/>
      <c r="T30" s="51"/>
    </row>
    <row r="31" spans="2:20" ht="19.5">
      <c r="B31" s="51"/>
      <c r="C31" s="51"/>
      <c r="D31" s="51"/>
      <c r="E31" s="51"/>
      <c r="F31" s="51"/>
      <c r="G31" s="51"/>
      <c r="H31" s="51"/>
      <c r="I31" s="51"/>
      <c r="J31" s="51"/>
      <c r="K31" s="51"/>
      <c r="L31" s="51"/>
      <c r="M31" s="51"/>
      <c r="N31" s="51"/>
      <c r="O31" s="51"/>
      <c r="P31" s="51"/>
      <c r="Q31" s="51"/>
      <c r="R31" s="51"/>
      <c r="S31" s="51"/>
      <c r="T31" s="51"/>
    </row>
    <row r="32" spans="2:20" ht="19.5">
      <c r="B32" s="51"/>
      <c r="C32" s="51"/>
      <c r="D32" s="51"/>
      <c r="E32" s="51"/>
      <c r="F32" s="51"/>
      <c r="G32" s="51"/>
      <c r="H32" s="51"/>
      <c r="I32" s="51"/>
      <c r="J32" s="51"/>
      <c r="K32" s="51"/>
      <c r="L32" s="51"/>
      <c r="M32" s="51"/>
      <c r="N32" s="51"/>
      <c r="O32" s="51"/>
      <c r="P32" s="51"/>
      <c r="Q32" s="51"/>
      <c r="R32" s="51"/>
      <c r="S32" s="51"/>
      <c r="T32" s="51"/>
    </row>
    <row r="33" spans="2:20" ht="19.5">
      <c r="B33" s="51"/>
      <c r="C33" s="51"/>
      <c r="D33" s="51"/>
      <c r="E33" s="51"/>
      <c r="F33" s="51"/>
      <c r="G33" s="51"/>
      <c r="H33" s="51"/>
      <c r="I33" s="51"/>
      <c r="J33" s="51"/>
      <c r="K33" s="51"/>
      <c r="L33" s="51"/>
      <c r="M33" s="51"/>
      <c r="N33" s="51"/>
      <c r="O33" s="51"/>
      <c r="P33" s="51"/>
      <c r="Q33" s="51"/>
      <c r="R33" s="51"/>
      <c r="S33" s="51"/>
      <c r="T33" s="51"/>
    </row>
    <row r="34" spans="2:20" ht="19.5">
      <c r="B34" s="51"/>
      <c r="C34" s="51"/>
      <c r="D34" s="51"/>
      <c r="E34" s="51"/>
      <c r="F34" s="51"/>
      <c r="G34" s="51"/>
      <c r="H34" s="51"/>
      <c r="I34" s="51"/>
      <c r="J34" s="51"/>
      <c r="K34" s="51"/>
      <c r="L34" s="51"/>
      <c r="M34" s="51"/>
      <c r="N34" s="51"/>
      <c r="O34" s="51"/>
      <c r="P34" s="51"/>
      <c r="Q34" s="51"/>
      <c r="R34" s="51"/>
      <c r="S34" s="51"/>
      <c r="T34" s="51"/>
    </row>
    <row r="35" spans="2:20" ht="19.5">
      <c r="B35" s="51"/>
      <c r="C35" s="51"/>
      <c r="D35" s="51"/>
      <c r="E35" s="51"/>
      <c r="F35" s="51"/>
      <c r="G35" s="51"/>
      <c r="H35" s="51"/>
      <c r="I35" s="51"/>
      <c r="J35" s="51"/>
      <c r="K35" s="51"/>
      <c r="L35" s="51"/>
      <c r="M35" s="51"/>
      <c r="N35" s="51"/>
      <c r="O35" s="51"/>
      <c r="P35" s="51"/>
      <c r="Q35" s="51"/>
      <c r="R35" s="51"/>
      <c r="S35" s="51"/>
      <c r="T35" s="51"/>
    </row>
  </sheetData>
  <sheetProtection algorithmName="SHA-512" hashValue="j51By3IbveOfcd/2AFwFQCQWcJCtej8is4C+IbZhN6NFJTdwNNbxAB6WIVjfSatib21z7mEmvvLiLohnq+pk0w==" saltValue="K0NfmnGu/X0tGaJLPUMOBw==" spinCount="100000" sheet="1" formatRows="0" selectLockedCells="1"/>
  <mergeCells count="12">
    <mergeCell ref="A4:U4"/>
    <mergeCell ref="L7:T7"/>
    <mergeCell ref="B17:G19"/>
    <mergeCell ref="H17:T19"/>
    <mergeCell ref="B10:T12"/>
    <mergeCell ref="B14:T14"/>
    <mergeCell ref="B20:G22"/>
    <mergeCell ref="H20:T22"/>
    <mergeCell ref="B23:G25"/>
    <mergeCell ref="H23:T25"/>
    <mergeCell ref="B26:G28"/>
    <mergeCell ref="H26:T28"/>
  </mergeCells>
  <phoneticPr fontId="2"/>
  <pageMargins left="0.7" right="0.4"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0D-8080-483D-803A-45221A34C154}">
  <sheetPr>
    <tabColor theme="5" tint="0.59999389629810485"/>
  </sheetPr>
  <dimension ref="A1:X38"/>
  <sheetViews>
    <sheetView showGridLines="0" showZeros="0" view="pageBreakPreview" zoomScaleNormal="100" zoomScaleSheetLayoutView="100" workbookViewId="0">
      <selection activeCell="Q2" sqref="Q2:W2"/>
    </sheetView>
  </sheetViews>
  <sheetFormatPr defaultColWidth="3.375" defaultRowHeight="19.5"/>
  <cols>
    <col min="1" max="16384" width="3.375" style="69"/>
  </cols>
  <sheetData>
    <row r="1" spans="1:24">
      <c r="A1" s="68" t="s">
        <v>141</v>
      </c>
    </row>
    <row r="2" spans="1:24" ht="19.899999999999999" customHeight="1">
      <c r="Q2" s="231"/>
      <c r="R2" s="231"/>
      <c r="S2" s="231"/>
      <c r="T2" s="231"/>
      <c r="U2" s="231"/>
      <c r="V2" s="231"/>
      <c r="W2" s="231"/>
      <c r="X2" s="70" t="s">
        <v>69</v>
      </c>
    </row>
    <row r="3" spans="1:24">
      <c r="Q3" s="232" t="s">
        <v>123</v>
      </c>
      <c r="R3" s="231"/>
      <c r="S3" s="231"/>
      <c r="T3" s="231"/>
      <c r="U3" s="231"/>
      <c r="V3" s="231"/>
      <c r="W3" s="231"/>
      <c r="X3" s="70" t="s">
        <v>53</v>
      </c>
    </row>
    <row r="5" spans="1:24">
      <c r="B5" s="69" t="s">
        <v>30</v>
      </c>
    </row>
    <row r="7" spans="1:24">
      <c r="L7" s="69" t="s">
        <v>94</v>
      </c>
      <c r="X7" s="45"/>
    </row>
    <row r="8" spans="1:24">
      <c r="L8" s="69" t="s">
        <v>95</v>
      </c>
      <c r="M8" s="71"/>
      <c r="N8" s="71"/>
      <c r="O8" s="72"/>
      <c r="P8" s="72"/>
      <c r="Q8" s="72"/>
      <c r="R8" s="72"/>
      <c r="S8" s="72"/>
      <c r="T8" s="72"/>
      <c r="U8" s="72"/>
      <c r="V8" s="72"/>
      <c r="W8" s="72"/>
      <c r="X8" s="45"/>
    </row>
    <row r="9" spans="1:24">
      <c r="M9" s="229" t="str">
        <f>IF(基本情報!E5="","",基本情報!E5)</f>
        <v/>
      </c>
      <c r="N9" s="229"/>
      <c r="O9" s="229"/>
      <c r="P9" s="229"/>
      <c r="Q9" s="229"/>
      <c r="R9" s="229"/>
      <c r="S9" s="229"/>
      <c r="T9" s="229"/>
      <c r="U9" s="229"/>
      <c r="V9" s="229"/>
      <c r="W9" s="229"/>
      <c r="X9" s="45"/>
    </row>
    <row r="10" spans="1:24">
      <c r="L10" s="69" t="s">
        <v>96</v>
      </c>
      <c r="M10" s="71"/>
      <c r="N10" s="71"/>
      <c r="O10" s="72"/>
      <c r="P10" s="72"/>
      <c r="Q10" s="72"/>
      <c r="R10" s="72"/>
      <c r="S10" s="72"/>
      <c r="T10" s="72"/>
      <c r="U10" s="72"/>
      <c r="V10" s="72"/>
      <c r="W10" s="72"/>
    </row>
    <row r="11" spans="1:24">
      <c r="M11" s="229" t="str">
        <f>IF(基本情報!E6="","",基本情報!E6)</f>
        <v/>
      </c>
      <c r="N11" s="229"/>
      <c r="O11" s="229"/>
      <c r="P11" s="229"/>
      <c r="Q11" s="229"/>
      <c r="R11" s="229"/>
      <c r="S11" s="229"/>
      <c r="T11" s="229"/>
      <c r="U11" s="229"/>
      <c r="V11" s="229"/>
      <c r="W11" s="229"/>
      <c r="X11" s="70"/>
    </row>
    <row r="12" spans="1:24">
      <c r="M12" s="228">
        <f>基本情報!E7</f>
        <v>0</v>
      </c>
      <c r="N12" s="229"/>
      <c r="O12" s="229"/>
      <c r="P12" s="229"/>
      <c r="Q12" s="229"/>
      <c r="R12" s="229"/>
      <c r="S12" s="229"/>
      <c r="T12" s="229"/>
      <c r="U12" s="229"/>
      <c r="V12" s="229"/>
      <c r="W12" s="229"/>
      <c r="X12" s="70"/>
    </row>
    <row r="13" spans="1:24" ht="13.9" customHeight="1"/>
    <row r="14" spans="1:24">
      <c r="A14" s="233" t="s">
        <v>143</v>
      </c>
      <c r="B14" s="233"/>
      <c r="C14" s="233"/>
      <c r="D14" s="233"/>
      <c r="E14" s="233"/>
      <c r="F14" s="233"/>
      <c r="G14" s="233"/>
      <c r="H14" s="233"/>
      <c r="I14" s="233"/>
      <c r="J14" s="233"/>
      <c r="K14" s="233"/>
      <c r="L14" s="233"/>
      <c r="M14" s="233"/>
      <c r="N14" s="233"/>
      <c r="O14" s="233"/>
      <c r="P14" s="233"/>
      <c r="Q14" s="233"/>
      <c r="R14" s="233"/>
      <c r="S14" s="233"/>
      <c r="T14" s="233"/>
      <c r="U14" s="233"/>
      <c r="V14" s="233"/>
      <c r="W14" s="233"/>
    </row>
    <row r="15" spans="1:24">
      <c r="A15" s="233" t="s">
        <v>142</v>
      </c>
      <c r="B15" s="233"/>
      <c r="C15" s="233"/>
      <c r="D15" s="233"/>
      <c r="E15" s="233"/>
      <c r="F15" s="233"/>
      <c r="G15" s="233"/>
      <c r="H15" s="233"/>
      <c r="I15" s="233"/>
      <c r="J15" s="233"/>
      <c r="K15" s="233"/>
      <c r="L15" s="233"/>
      <c r="M15" s="233"/>
      <c r="N15" s="233"/>
      <c r="O15" s="233"/>
      <c r="P15" s="233"/>
      <c r="Q15" s="233"/>
      <c r="R15" s="233"/>
      <c r="S15" s="233"/>
      <c r="T15" s="233"/>
      <c r="U15" s="233"/>
      <c r="V15" s="233"/>
      <c r="W15" s="233"/>
    </row>
    <row r="16" spans="1:24" ht="14.45" customHeight="1"/>
    <row r="17" spans="1:22">
      <c r="B17" s="93"/>
      <c r="C17" s="372" t="s">
        <v>123</v>
      </c>
      <c r="D17" s="372"/>
      <c r="E17" s="372"/>
      <c r="F17" s="372"/>
      <c r="G17" s="372"/>
      <c r="H17" s="372"/>
      <c r="I17" s="93" t="s">
        <v>198</v>
      </c>
      <c r="J17" s="93"/>
      <c r="K17" s="93"/>
      <c r="L17" s="389"/>
      <c r="M17" s="389"/>
      <c r="N17" s="93" t="s">
        <v>144</v>
      </c>
      <c r="O17" s="93"/>
      <c r="P17" s="389"/>
      <c r="Q17" s="389"/>
      <c r="R17" s="389"/>
      <c r="S17" s="93" t="s">
        <v>200</v>
      </c>
      <c r="T17" s="93"/>
      <c r="U17" s="93"/>
      <c r="V17" s="93"/>
    </row>
    <row r="18" spans="1:22">
      <c r="B18" s="355" t="s">
        <v>199</v>
      </c>
      <c r="C18" s="355"/>
      <c r="D18" s="355"/>
      <c r="E18" s="355"/>
      <c r="F18" s="355"/>
      <c r="G18" s="355"/>
      <c r="H18" s="355"/>
      <c r="I18" s="355"/>
      <c r="J18" s="355"/>
      <c r="K18" s="355"/>
      <c r="L18" s="355"/>
      <c r="M18" s="355"/>
      <c r="N18" s="355"/>
      <c r="O18" s="355"/>
      <c r="P18" s="355"/>
      <c r="Q18" s="355"/>
      <c r="R18" s="355"/>
      <c r="S18" s="355"/>
      <c r="T18" s="355"/>
      <c r="U18" s="355"/>
      <c r="V18" s="355"/>
    </row>
    <row r="19" spans="1:22">
      <c r="B19" s="355"/>
      <c r="C19" s="355"/>
      <c r="D19" s="355"/>
      <c r="E19" s="355"/>
      <c r="F19" s="355"/>
      <c r="G19" s="355"/>
      <c r="H19" s="355"/>
      <c r="I19" s="355"/>
      <c r="J19" s="355"/>
      <c r="K19" s="355"/>
      <c r="L19" s="355"/>
      <c r="M19" s="355"/>
      <c r="N19" s="355"/>
      <c r="O19" s="355"/>
      <c r="P19" s="355"/>
      <c r="Q19" s="355"/>
      <c r="R19" s="355"/>
      <c r="S19" s="355"/>
      <c r="T19" s="355"/>
      <c r="U19" s="355"/>
      <c r="V19" s="355"/>
    </row>
    <row r="20" spans="1:22">
      <c r="B20" s="355"/>
      <c r="C20" s="355"/>
      <c r="D20" s="355"/>
      <c r="E20" s="355"/>
      <c r="F20" s="355"/>
      <c r="G20" s="355"/>
      <c r="H20" s="355"/>
      <c r="I20" s="355"/>
      <c r="J20" s="355"/>
      <c r="K20" s="355"/>
      <c r="L20" s="355"/>
      <c r="M20" s="355"/>
      <c r="N20" s="355"/>
      <c r="O20" s="355"/>
      <c r="P20" s="355"/>
      <c r="Q20" s="355"/>
      <c r="R20" s="355"/>
      <c r="S20" s="355"/>
      <c r="T20" s="355"/>
      <c r="U20" s="355"/>
      <c r="V20" s="355"/>
    </row>
    <row r="21" spans="1:22">
      <c r="B21" s="355"/>
      <c r="C21" s="355"/>
      <c r="D21" s="355"/>
      <c r="E21" s="355"/>
      <c r="F21" s="355"/>
      <c r="G21" s="355"/>
      <c r="H21" s="355"/>
      <c r="I21" s="355"/>
      <c r="J21" s="355"/>
      <c r="K21" s="355"/>
      <c r="L21" s="355"/>
      <c r="M21" s="355"/>
      <c r="N21" s="355"/>
      <c r="O21" s="355"/>
      <c r="P21" s="355"/>
      <c r="Q21" s="355"/>
      <c r="R21" s="355"/>
      <c r="S21" s="355"/>
      <c r="T21" s="355"/>
      <c r="U21" s="355"/>
      <c r="V21" s="355"/>
    </row>
    <row r="22" spans="1:22" ht="13.9" customHeight="1"/>
    <row r="23" spans="1:22">
      <c r="A23" s="69" t="s">
        <v>34</v>
      </c>
      <c r="I23" s="69" t="s">
        <v>269</v>
      </c>
    </row>
    <row r="24" spans="1:22" ht="15" customHeight="1">
      <c r="I24" s="69" t="s">
        <v>314</v>
      </c>
    </row>
    <row r="25" spans="1:22">
      <c r="A25" s="69" t="s">
        <v>97</v>
      </c>
      <c r="I25" s="228">
        <f>基本情報!E8</f>
        <v>0</v>
      </c>
      <c r="J25" s="229"/>
      <c r="K25" s="229"/>
      <c r="L25" s="229"/>
      <c r="M25" s="229"/>
      <c r="N25" s="229"/>
      <c r="O25" s="229"/>
      <c r="P25" s="229"/>
      <c r="Q25" s="229"/>
      <c r="R25" s="229"/>
      <c r="S25" s="229"/>
      <c r="T25" s="229"/>
      <c r="U25" s="229"/>
    </row>
    <row r="26" spans="1:22">
      <c r="H26" s="69" t="s">
        <v>99</v>
      </c>
      <c r="I26" s="228">
        <f>基本情報!E9</f>
        <v>0</v>
      </c>
      <c r="J26" s="230"/>
      <c r="K26" s="230"/>
      <c r="L26" s="230"/>
      <c r="M26" s="230"/>
      <c r="N26" s="230"/>
      <c r="O26" s="230"/>
      <c r="P26" s="230"/>
      <c r="Q26" s="230"/>
      <c r="R26" s="230"/>
      <c r="S26" s="230"/>
      <c r="T26" s="230"/>
      <c r="U26" s="230"/>
      <c r="V26" s="69" t="s">
        <v>100</v>
      </c>
    </row>
    <row r="27" spans="1:22" ht="13.9" customHeight="1"/>
    <row r="28" spans="1:22" ht="19.899999999999999" customHeight="1">
      <c r="A28" s="69" t="s">
        <v>145</v>
      </c>
      <c r="I28" s="391"/>
      <c r="J28" s="391"/>
      <c r="K28" s="391"/>
      <c r="L28" s="391"/>
      <c r="M28" s="391"/>
      <c r="N28" s="391"/>
      <c r="O28" s="391"/>
      <c r="P28" s="391"/>
      <c r="Q28" s="391"/>
      <c r="R28" s="391"/>
      <c r="S28" s="391"/>
      <c r="T28" s="391"/>
      <c r="U28" s="391"/>
      <c r="V28" s="391"/>
    </row>
    <row r="29" spans="1:22">
      <c r="I29" s="391"/>
      <c r="J29" s="391"/>
      <c r="K29" s="391"/>
      <c r="L29" s="391"/>
      <c r="M29" s="391"/>
      <c r="N29" s="391"/>
      <c r="O29" s="391"/>
      <c r="P29" s="391"/>
      <c r="Q29" s="391"/>
      <c r="R29" s="391"/>
      <c r="S29" s="391"/>
      <c r="T29" s="391"/>
      <c r="U29" s="391"/>
      <c r="V29" s="391"/>
    </row>
    <row r="30" spans="1:22">
      <c r="I30" s="391"/>
      <c r="J30" s="391"/>
      <c r="K30" s="391"/>
      <c r="L30" s="391"/>
      <c r="M30" s="391"/>
      <c r="N30" s="391"/>
      <c r="O30" s="391"/>
      <c r="P30" s="391"/>
      <c r="Q30" s="391"/>
      <c r="R30" s="391"/>
      <c r="S30" s="391"/>
      <c r="T30" s="391"/>
      <c r="U30" s="391"/>
      <c r="V30" s="391"/>
    </row>
    <row r="31" spans="1:22">
      <c r="I31" s="391"/>
      <c r="J31" s="391"/>
      <c r="K31" s="391"/>
      <c r="L31" s="391"/>
      <c r="M31" s="391"/>
      <c r="N31" s="391"/>
      <c r="O31" s="391"/>
      <c r="P31" s="391"/>
      <c r="Q31" s="391"/>
      <c r="R31" s="391"/>
      <c r="S31" s="391"/>
      <c r="T31" s="391"/>
      <c r="U31" s="391"/>
      <c r="V31" s="391"/>
    </row>
    <row r="32" spans="1:22">
      <c r="I32" s="391"/>
      <c r="J32" s="391"/>
      <c r="K32" s="391"/>
      <c r="L32" s="391"/>
      <c r="M32" s="391"/>
      <c r="N32" s="391"/>
      <c r="O32" s="391"/>
      <c r="P32" s="391"/>
      <c r="Q32" s="391"/>
      <c r="R32" s="391"/>
      <c r="S32" s="391"/>
      <c r="T32" s="391"/>
      <c r="U32" s="391"/>
      <c r="V32" s="391"/>
    </row>
    <row r="34" spans="1:24">
      <c r="A34" s="69" t="s">
        <v>146</v>
      </c>
      <c r="I34" s="372" t="s">
        <v>123</v>
      </c>
      <c r="J34" s="372"/>
      <c r="K34" s="372"/>
      <c r="L34" s="372"/>
      <c r="M34" s="372"/>
      <c r="N34" s="372"/>
      <c r="O34" s="395" t="s">
        <v>147</v>
      </c>
      <c r="P34" s="395"/>
      <c r="Q34" s="372" t="s">
        <v>123</v>
      </c>
      <c r="R34" s="372"/>
      <c r="S34" s="372"/>
      <c r="T34" s="372"/>
      <c r="U34" s="372"/>
      <c r="V34" s="372"/>
      <c r="X34" s="69" t="s">
        <v>149</v>
      </c>
    </row>
    <row r="35" spans="1:24" ht="14.45" customHeight="1"/>
    <row r="36" spans="1:24">
      <c r="A36" s="69" t="s">
        <v>148</v>
      </c>
      <c r="I36" s="372" t="s">
        <v>123</v>
      </c>
      <c r="J36" s="372"/>
      <c r="K36" s="372"/>
      <c r="L36" s="372"/>
      <c r="M36" s="372"/>
      <c r="N36" s="372"/>
      <c r="X36" s="69" t="s">
        <v>150</v>
      </c>
    </row>
    <row r="38" spans="1:24">
      <c r="A38" s="155" t="s">
        <v>8</v>
      </c>
      <c r="B38" s="155"/>
      <c r="C38" s="155" t="s">
        <v>257</v>
      </c>
      <c r="D38" s="155"/>
    </row>
  </sheetData>
  <sheetProtection algorithmName="SHA-512" hashValue="UE/YCf/OrjVwB0gYcQho6tiaqANLVrlghYlnnB0WYVBajqFhAKtABYq2FZomqYk2t5R4rWKGQGO7LWuBBYTqLg==" saltValue="UXyLR0r+xfbEQPymXoaV/A==" spinCount="100000" sheet="1" formatRows="0" selectLockedCells="1"/>
  <mergeCells count="18">
    <mergeCell ref="I36:N36"/>
    <mergeCell ref="B18:V21"/>
    <mergeCell ref="I28:V32"/>
    <mergeCell ref="I34:N34"/>
    <mergeCell ref="O34:P34"/>
    <mergeCell ref="Q34:V34"/>
    <mergeCell ref="I26:U26"/>
    <mergeCell ref="A15:W15"/>
    <mergeCell ref="C17:H17"/>
    <mergeCell ref="L17:M17"/>
    <mergeCell ref="P17:R17"/>
    <mergeCell ref="I25:U25"/>
    <mergeCell ref="A14:W14"/>
    <mergeCell ref="Q2:W2"/>
    <mergeCell ref="Q3:W3"/>
    <mergeCell ref="M9:W9"/>
    <mergeCell ref="M11:W11"/>
    <mergeCell ref="M12:W12"/>
  </mergeCells>
  <phoneticPr fontId="2"/>
  <pageMargins left="0.7" right="0.7" top="0.75" bottom="0.52"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F94-7B09-4668-8FFF-211B44A8C7CF}">
  <sheetPr>
    <tabColor rgb="FF00B050"/>
  </sheetPr>
  <dimension ref="A1:X39"/>
  <sheetViews>
    <sheetView showGridLines="0" showZeros="0" view="pageBreakPreview" zoomScaleNormal="100" zoomScaleSheetLayoutView="100" workbookViewId="0">
      <selection activeCell="I6" sqref="I6:O6"/>
    </sheetView>
  </sheetViews>
  <sheetFormatPr defaultColWidth="3.375" defaultRowHeight="19.5"/>
  <cols>
    <col min="1" max="16384" width="3.375" style="69"/>
  </cols>
  <sheetData>
    <row r="1" spans="1:23">
      <c r="A1" s="68" t="s">
        <v>153</v>
      </c>
    </row>
    <row r="2" spans="1:23" ht="13.9" customHeight="1"/>
    <row r="3" spans="1:23">
      <c r="A3" s="387" t="s">
        <v>154</v>
      </c>
      <c r="B3" s="387"/>
      <c r="C3" s="387"/>
      <c r="D3" s="387"/>
      <c r="E3" s="387"/>
      <c r="F3" s="387"/>
      <c r="G3" s="387"/>
      <c r="H3" s="387"/>
      <c r="I3" s="387"/>
      <c r="J3" s="387"/>
      <c r="K3" s="387"/>
      <c r="L3" s="387"/>
      <c r="M3" s="387"/>
      <c r="N3" s="387"/>
      <c r="O3" s="387"/>
      <c r="P3" s="387"/>
      <c r="Q3" s="387"/>
      <c r="R3" s="387"/>
      <c r="S3" s="387"/>
      <c r="T3" s="387"/>
      <c r="U3" s="387"/>
      <c r="V3" s="387"/>
      <c r="W3" s="387"/>
    </row>
    <row r="4" spans="1:23">
      <c r="A4" s="387"/>
      <c r="B4" s="387"/>
      <c r="C4" s="387"/>
      <c r="D4" s="387"/>
      <c r="E4" s="387"/>
      <c r="F4" s="387"/>
      <c r="G4" s="387"/>
      <c r="H4" s="387"/>
      <c r="I4" s="387"/>
      <c r="J4" s="387"/>
      <c r="K4" s="387"/>
      <c r="L4" s="387"/>
      <c r="M4" s="387"/>
      <c r="N4" s="387"/>
      <c r="O4" s="387"/>
      <c r="P4" s="387"/>
      <c r="Q4" s="387"/>
      <c r="R4" s="387"/>
      <c r="S4" s="387"/>
      <c r="T4" s="387"/>
      <c r="U4" s="387"/>
      <c r="V4" s="387"/>
      <c r="W4" s="387"/>
    </row>
    <row r="5" spans="1:23" ht="14.45" customHeight="1"/>
    <row r="6" spans="1:23" ht="25.5">
      <c r="H6" s="94" t="s">
        <v>35</v>
      </c>
      <c r="I6" s="388"/>
      <c r="J6" s="388"/>
      <c r="K6" s="388"/>
      <c r="L6" s="388"/>
      <c r="M6" s="388"/>
      <c r="N6" s="388"/>
      <c r="O6" s="388"/>
      <c r="P6" s="95" t="s">
        <v>36</v>
      </c>
    </row>
    <row r="9" spans="1:23">
      <c r="B9" s="69" t="s">
        <v>155</v>
      </c>
      <c r="C9" s="93"/>
      <c r="D9" s="93"/>
      <c r="E9" s="372" t="s">
        <v>123</v>
      </c>
      <c r="F9" s="372"/>
      <c r="G9" s="372"/>
      <c r="H9" s="372"/>
      <c r="I9" s="372"/>
      <c r="J9" s="372"/>
      <c r="K9" s="93" t="s">
        <v>198</v>
      </c>
      <c r="L9" s="93"/>
      <c r="M9" s="93"/>
      <c r="N9" s="389"/>
      <c r="O9" s="389"/>
      <c r="P9" s="93" t="s">
        <v>144</v>
      </c>
      <c r="Q9" s="93"/>
      <c r="R9" s="389"/>
      <c r="S9" s="389"/>
      <c r="T9" s="389"/>
      <c r="U9" s="93" t="s">
        <v>201</v>
      </c>
      <c r="V9" s="93"/>
      <c r="W9" s="93"/>
    </row>
    <row r="10" spans="1:23" ht="19.899999999999999" customHeight="1">
      <c r="B10" s="349" t="s">
        <v>202</v>
      </c>
      <c r="C10" s="349"/>
      <c r="D10" s="349"/>
      <c r="E10" s="349"/>
      <c r="F10" s="349"/>
      <c r="G10" s="349"/>
      <c r="H10" s="349"/>
      <c r="I10" s="349"/>
      <c r="J10" s="349"/>
      <c r="K10" s="349"/>
      <c r="L10" s="349"/>
      <c r="M10" s="349"/>
      <c r="N10" s="349"/>
      <c r="O10" s="349"/>
      <c r="P10" s="349"/>
      <c r="Q10" s="349"/>
      <c r="R10" s="349"/>
      <c r="S10" s="349"/>
      <c r="T10" s="349"/>
      <c r="U10" s="349"/>
      <c r="V10" s="349"/>
      <c r="W10" s="349"/>
    </row>
    <row r="11" spans="1:23">
      <c r="B11" s="349"/>
      <c r="C11" s="349"/>
      <c r="D11" s="349"/>
      <c r="E11" s="349"/>
      <c r="F11" s="349"/>
      <c r="G11" s="349"/>
      <c r="H11" s="349"/>
      <c r="I11" s="349"/>
      <c r="J11" s="349"/>
      <c r="K11" s="349"/>
      <c r="L11" s="349"/>
      <c r="M11" s="349"/>
      <c r="N11" s="349"/>
      <c r="O11" s="349"/>
      <c r="P11" s="349"/>
      <c r="Q11" s="349"/>
      <c r="R11" s="349"/>
      <c r="S11" s="349"/>
      <c r="T11" s="349"/>
      <c r="U11" s="349"/>
      <c r="V11" s="349"/>
      <c r="W11" s="349"/>
    </row>
    <row r="12" spans="1:23" ht="13.9" customHeight="1"/>
    <row r="13" spans="1:23" ht="13.9" customHeight="1"/>
    <row r="14" spans="1:23">
      <c r="B14" s="69" t="s">
        <v>152</v>
      </c>
      <c r="G14" s="155" t="s">
        <v>260</v>
      </c>
      <c r="I14" s="69" t="s">
        <v>269</v>
      </c>
    </row>
    <row r="15" spans="1:23">
      <c r="G15" s="155"/>
      <c r="I15" s="69" t="s">
        <v>314</v>
      </c>
    </row>
    <row r="16" spans="1:23" s="155" customFormat="1">
      <c r="B16" s="155" t="s">
        <v>259</v>
      </c>
      <c r="G16" s="155" t="s">
        <v>260</v>
      </c>
      <c r="I16" s="385">
        <f>基本情報!E8</f>
        <v>0</v>
      </c>
      <c r="J16" s="386"/>
      <c r="K16" s="386"/>
      <c r="L16" s="386"/>
      <c r="M16" s="386"/>
      <c r="N16" s="386"/>
      <c r="O16" s="386"/>
      <c r="P16" s="386"/>
      <c r="Q16" s="386"/>
      <c r="R16" s="386"/>
      <c r="S16" s="386"/>
      <c r="T16" s="386"/>
      <c r="U16" s="386"/>
      <c r="V16" s="386"/>
    </row>
    <row r="17" spans="1:24" s="155" customFormat="1">
      <c r="B17" s="156" t="s">
        <v>261</v>
      </c>
    </row>
    <row r="20" spans="1:24">
      <c r="C20" s="69" t="s">
        <v>151</v>
      </c>
    </row>
    <row r="22" spans="1:24">
      <c r="E22" s="372" t="s">
        <v>123</v>
      </c>
      <c r="F22" s="372"/>
      <c r="G22" s="372"/>
      <c r="H22" s="372"/>
      <c r="I22" s="372"/>
      <c r="J22" s="372"/>
      <c r="X22" s="70" t="s">
        <v>53</v>
      </c>
    </row>
    <row r="24" spans="1:24">
      <c r="B24" s="69" t="s">
        <v>30</v>
      </c>
    </row>
    <row r="25" spans="1:24">
      <c r="L25" s="155" t="s">
        <v>258</v>
      </c>
    </row>
    <row r="26" spans="1:24">
      <c r="L26" s="69" t="s">
        <v>95</v>
      </c>
      <c r="M26" s="71"/>
      <c r="N26" s="71"/>
      <c r="O26" s="73"/>
      <c r="P26" s="73"/>
      <c r="Q26" s="73"/>
      <c r="R26" s="73"/>
      <c r="S26" s="73"/>
      <c r="T26" s="73"/>
      <c r="U26" s="73"/>
      <c r="V26" s="73"/>
      <c r="W26" s="73"/>
      <c r="X26" s="45"/>
    </row>
    <row r="27" spans="1:24">
      <c r="M27" s="229" t="str">
        <f>IF(基本情報!E5="","",基本情報!E5)</f>
        <v/>
      </c>
      <c r="N27" s="229"/>
      <c r="O27" s="229"/>
      <c r="P27" s="229"/>
      <c r="Q27" s="229"/>
      <c r="R27" s="229"/>
      <c r="S27" s="229"/>
      <c r="T27" s="229"/>
      <c r="U27" s="229"/>
      <c r="V27" s="229"/>
      <c r="W27" s="229"/>
      <c r="X27" s="45"/>
    </row>
    <row r="28" spans="1:24">
      <c r="L28" s="69" t="s">
        <v>96</v>
      </c>
      <c r="M28" s="71"/>
      <c r="N28" s="71"/>
      <c r="O28" s="73"/>
      <c r="P28" s="73"/>
      <c r="Q28" s="73"/>
      <c r="R28" s="73"/>
      <c r="S28" s="73"/>
      <c r="T28" s="73"/>
      <c r="U28" s="73"/>
      <c r="V28" s="73"/>
      <c r="W28" s="73"/>
    </row>
    <row r="29" spans="1:24">
      <c r="M29" s="229" t="str">
        <f>IF(基本情報!E6="","",基本情報!E6)</f>
        <v/>
      </c>
      <c r="N29" s="229"/>
      <c r="O29" s="229"/>
      <c r="P29" s="229"/>
      <c r="Q29" s="229"/>
      <c r="R29" s="229"/>
      <c r="S29" s="229"/>
      <c r="T29" s="229"/>
      <c r="U29" s="229"/>
      <c r="V29" s="229"/>
      <c r="W29" s="229"/>
      <c r="X29" s="70"/>
    </row>
    <row r="30" spans="1:24">
      <c r="M30" s="228">
        <f>基本情報!E7</f>
        <v>0</v>
      </c>
      <c r="N30" s="229"/>
      <c r="O30" s="229"/>
      <c r="P30" s="229"/>
      <c r="Q30" s="229"/>
      <c r="R30" s="229"/>
      <c r="S30" s="229"/>
      <c r="T30" s="229"/>
      <c r="U30" s="229"/>
      <c r="V30" s="229"/>
      <c r="W30" s="229"/>
      <c r="X30" s="70"/>
    </row>
    <row r="31" spans="1:24" ht="12" customHeight="1">
      <c r="A31" s="96"/>
      <c r="B31" s="96"/>
      <c r="C31" s="96"/>
      <c r="D31" s="96"/>
      <c r="E31" s="96"/>
      <c r="F31" s="96"/>
      <c r="G31" s="96"/>
      <c r="H31" s="96"/>
      <c r="I31" s="96"/>
      <c r="J31" s="96"/>
      <c r="K31" s="96"/>
      <c r="L31" s="96"/>
      <c r="M31" s="96"/>
      <c r="N31" s="96"/>
      <c r="O31" s="96"/>
      <c r="P31" s="96"/>
      <c r="Q31" s="96"/>
      <c r="R31" s="96"/>
      <c r="S31" s="96"/>
      <c r="T31" s="96"/>
      <c r="U31" s="96"/>
      <c r="V31" s="96"/>
      <c r="W31" s="96"/>
    </row>
    <row r="33" spans="2:24">
      <c r="B33" s="69" t="s">
        <v>156</v>
      </c>
    </row>
    <row r="34" spans="2:24">
      <c r="B34" s="373" t="s">
        <v>157</v>
      </c>
      <c r="C34" s="373"/>
      <c r="D34" s="373"/>
      <c r="E34" s="373"/>
      <c r="F34" s="373"/>
      <c r="G34" s="373"/>
      <c r="H34" s="373"/>
      <c r="I34" s="373"/>
      <c r="J34" s="373"/>
      <c r="K34" s="374">
        <f>基本情報!E18</f>
        <v>0</v>
      </c>
      <c r="L34" s="368"/>
      <c r="M34" s="368"/>
      <c r="N34" s="368"/>
      <c r="O34" s="368"/>
      <c r="P34" s="368"/>
      <c r="Q34" s="368"/>
      <c r="R34" s="368"/>
      <c r="S34" s="368"/>
      <c r="T34" s="368"/>
      <c r="U34" s="368"/>
      <c r="V34" s="375"/>
    </row>
    <row r="35" spans="2:24">
      <c r="B35" s="373"/>
      <c r="C35" s="373"/>
      <c r="D35" s="373"/>
      <c r="E35" s="373"/>
      <c r="F35" s="373"/>
      <c r="G35" s="373"/>
      <c r="H35" s="373"/>
      <c r="I35" s="373"/>
      <c r="J35" s="373"/>
      <c r="K35" s="376">
        <f>基本情報!E19</f>
        <v>0</v>
      </c>
      <c r="L35" s="370"/>
      <c r="M35" s="370"/>
      <c r="N35" s="370"/>
      <c r="O35" s="370"/>
      <c r="P35" s="370"/>
      <c r="Q35" s="370"/>
      <c r="R35" s="370"/>
      <c r="S35" s="370"/>
      <c r="T35" s="370"/>
      <c r="U35" s="370"/>
      <c r="V35" s="371"/>
      <c r="X35" s="135" t="s">
        <v>245</v>
      </c>
    </row>
    <row r="36" spans="2:24">
      <c r="B36" s="373" t="s">
        <v>158</v>
      </c>
      <c r="C36" s="373"/>
      <c r="D36" s="373"/>
      <c r="E36" s="373"/>
      <c r="F36" s="373"/>
      <c r="G36" s="373"/>
      <c r="H36" s="373"/>
      <c r="I36" s="373"/>
      <c r="J36" s="373"/>
      <c r="K36" s="377" t="s">
        <v>99</v>
      </c>
      <c r="L36" s="379">
        <f>基本情報!E20</f>
        <v>0</v>
      </c>
      <c r="M36" s="379"/>
      <c r="N36" s="379"/>
      <c r="O36" s="381" t="s">
        <v>100</v>
      </c>
      <c r="P36" s="381">
        <f>基本情報!I20</f>
        <v>0</v>
      </c>
      <c r="Q36" s="381"/>
      <c r="R36" s="381"/>
      <c r="S36" s="381"/>
      <c r="T36" s="381"/>
      <c r="U36" s="381"/>
      <c r="V36" s="383"/>
    </row>
    <row r="37" spans="2:24">
      <c r="B37" s="373"/>
      <c r="C37" s="373"/>
      <c r="D37" s="373"/>
      <c r="E37" s="373"/>
      <c r="F37" s="373"/>
      <c r="G37" s="373"/>
      <c r="H37" s="373"/>
      <c r="I37" s="373"/>
      <c r="J37" s="373"/>
      <c r="K37" s="378"/>
      <c r="L37" s="380"/>
      <c r="M37" s="380"/>
      <c r="N37" s="380"/>
      <c r="O37" s="382"/>
      <c r="P37" s="382"/>
      <c r="Q37" s="382"/>
      <c r="R37" s="382"/>
      <c r="S37" s="382"/>
      <c r="T37" s="382"/>
      <c r="U37" s="382"/>
      <c r="V37" s="384"/>
    </row>
    <row r="38" spans="2:24">
      <c r="B38" s="365" t="s">
        <v>159</v>
      </c>
      <c r="C38" s="366"/>
      <c r="D38" s="366"/>
      <c r="E38" s="366"/>
      <c r="F38" s="366"/>
      <c r="G38" s="366"/>
      <c r="H38" s="366"/>
      <c r="I38" s="366"/>
      <c r="J38" s="366"/>
      <c r="K38" s="97" t="s">
        <v>99</v>
      </c>
      <c r="L38" s="367">
        <f>基本情報!E21</f>
        <v>0</v>
      </c>
      <c r="M38" s="368"/>
      <c r="N38" s="368"/>
      <c r="O38" s="368"/>
      <c r="P38" s="368"/>
      <c r="Q38" s="368"/>
      <c r="R38" s="368"/>
      <c r="S38" s="368"/>
      <c r="T38" s="368"/>
      <c r="U38" s="368"/>
      <c r="V38" s="98" t="s">
        <v>100</v>
      </c>
    </row>
    <row r="39" spans="2:24">
      <c r="B39" s="366"/>
      <c r="C39" s="366"/>
      <c r="D39" s="366"/>
      <c r="E39" s="366"/>
      <c r="F39" s="366"/>
      <c r="G39" s="366"/>
      <c r="H39" s="366"/>
      <c r="I39" s="366"/>
      <c r="J39" s="366"/>
      <c r="K39" s="369">
        <f>基本情報!E22</f>
        <v>0</v>
      </c>
      <c r="L39" s="370"/>
      <c r="M39" s="370"/>
      <c r="N39" s="370"/>
      <c r="O39" s="370"/>
      <c r="P39" s="370"/>
      <c r="Q39" s="370"/>
      <c r="R39" s="370"/>
      <c r="S39" s="370"/>
      <c r="T39" s="370"/>
      <c r="U39" s="370"/>
      <c r="V39" s="371"/>
    </row>
  </sheetData>
  <sheetProtection algorithmName="SHA-512" hashValue="+IjuTLR9kxr6fXs0dx75Y2DwGnNT+3Mxxm/7Pb5LDftBRcTzR1LOT/VUqWGDnuw+DszzLiLGrvfFnxPsQSRh+w==" saltValue="WHIofGgXnnz3PWqOhczXcw==" spinCount="100000" sheet="1" selectLockedCells="1"/>
  <mergeCells count="22">
    <mergeCell ref="M30:W30"/>
    <mergeCell ref="E22:J22"/>
    <mergeCell ref="E9:J9"/>
    <mergeCell ref="N9:O9"/>
    <mergeCell ref="R9:T9"/>
    <mergeCell ref="I16:V16"/>
    <mergeCell ref="A3:W4"/>
    <mergeCell ref="I6:O6"/>
    <mergeCell ref="B10:W11"/>
    <mergeCell ref="B38:J39"/>
    <mergeCell ref="K34:V34"/>
    <mergeCell ref="K35:V35"/>
    <mergeCell ref="L38:U38"/>
    <mergeCell ref="K39:V39"/>
    <mergeCell ref="P36:V37"/>
    <mergeCell ref="K36:K37"/>
    <mergeCell ref="O36:O37"/>
    <mergeCell ref="L36:N37"/>
    <mergeCell ref="B34:J35"/>
    <mergeCell ref="B36:J37"/>
    <mergeCell ref="M27:W27"/>
    <mergeCell ref="M29:W29"/>
  </mergeCells>
  <phoneticPr fontId="2"/>
  <pageMargins left="0.7" right="0.7" top="0.75" bottom="0.52"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X34"/>
  <sheetViews>
    <sheetView showGridLines="0" showZeros="0" view="pageBreakPreview" zoomScaleNormal="100" zoomScaleSheetLayoutView="100" workbookViewId="0">
      <selection activeCell="Q2" sqref="Q2:W2"/>
    </sheetView>
  </sheetViews>
  <sheetFormatPr defaultColWidth="3.375" defaultRowHeight="19.5"/>
  <cols>
    <col min="1" max="16384" width="3.375" style="69"/>
  </cols>
  <sheetData>
    <row r="1" spans="1:24">
      <c r="A1" s="68" t="s">
        <v>29</v>
      </c>
    </row>
    <row r="2" spans="1:24">
      <c r="Q2" s="231"/>
      <c r="R2" s="231"/>
      <c r="S2" s="231"/>
      <c r="T2" s="231"/>
      <c r="U2" s="231"/>
      <c r="V2" s="231"/>
      <c r="W2" s="231"/>
      <c r="X2" s="176" t="s">
        <v>295</v>
      </c>
    </row>
    <row r="3" spans="1:24">
      <c r="Q3" s="232" t="s">
        <v>123</v>
      </c>
      <c r="R3" s="231"/>
      <c r="S3" s="231"/>
      <c r="T3" s="231"/>
      <c r="U3" s="231"/>
      <c r="V3" s="231"/>
      <c r="W3" s="231"/>
      <c r="X3" s="176" t="s">
        <v>296</v>
      </c>
    </row>
    <row r="4" spans="1:24">
      <c r="X4" s="45"/>
    </row>
    <row r="5" spans="1:24">
      <c r="X5" s="45"/>
    </row>
    <row r="6" spans="1:24">
      <c r="B6" s="69" t="s">
        <v>30</v>
      </c>
      <c r="X6" s="45"/>
    </row>
    <row r="7" spans="1:24">
      <c r="X7" s="45"/>
    </row>
    <row r="8" spans="1:24">
      <c r="L8" s="69" t="s">
        <v>94</v>
      </c>
      <c r="X8" s="45"/>
    </row>
    <row r="9" spans="1:24">
      <c r="L9" s="69" t="s">
        <v>95</v>
      </c>
      <c r="M9" s="71"/>
      <c r="N9" s="71"/>
      <c r="O9" s="72"/>
      <c r="P9" s="72"/>
      <c r="Q9" s="72"/>
      <c r="R9" s="72"/>
      <c r="S9" s="72"/>
      <c r="T9" s="72"/>
      <c r="U9" s="72"/>
      <c r="V9" s="72"/>
      <c r="W9" s="72"/>
      <c r="X9" s="45"/>
    </row>
    <row r="10" spans="1:24">
      <c r="M10" s="229" t="str">
        <f>IF(基本情報!E5="","",基本情報!E5)</f>
        <v/>
      </c>
      <c r="N10" s="229"/>
      <c r="O10" s="229"/>
      <c r="P10" s="229"/>
      <c r="Q10" s="229"/>
      <c r="R10" s="229"/>
      <c r="S10" s="229"/>
      <c r="T10" s="229"/>
      <c r="U10" s="229"/>
      <c r="V10" s="229"/>
      <c r="W10" s="229"/>
      <c r="X10" s="45"/>
    </row>
    <row r="11" spans="1:24">
      <c r="L11" s="69" t="s">
        <v>96</v>
      </c>
      <c r="M11" s="71"/>
      <c r="N11" s="71"/>
      <c r="O11" s="72"/>
      <c r="P11" s="72"/>
      <c r="Q11" s="72"/>
      <c r="R11" s="72"/>
      <c r="S11" s="72"/>
      <c r="T11" s="72"/>
      <c r="U11" s="72"/>
      <c r="V11" s="72"/>
      <c r="W11" s="72"/>
    </row>
    <row r="12" spans="1:24">
      <c r="M12" s="229" t="str">
        <f>IF(基本情報!E6="","",基本情報!E6)</f>
        <v/>
      </c>
      <c r="N12" s="229"/>
      <c r="O12" s="229"/>
      <c r="P12" s="229"/>
      <c r="Q12" s="229"/>
      <c r="R12" s="229"/>
      <c r="S12" s="229"/>
      <c r="T12" s="229"/>
      <c r="U12" s="229"/>
      <c r="V12" s="229"/>
      <c r="W12" s="229"/>
      <c r="X12" s="70"/>
    </row>
    <row r="13" spans="1:24">
      <c r="M13" s="228">
        <f>基本情報!E7</f>
        <v>0</v>
      </c>
      <c r="N13" s="234"/>
      <c r="O13" s="234"/>
      <c r="P13" s="234"/>
      <c r="Q13" s="234"/>
      <c r="R13" s="234"/>
      <c r="S13" s="234"/>
      <c r="T13" s="234"/>
      <c r="U13" s="234"/>
      <c r="V13" s="234"/>
      <c r="W13" s="234"/>
      <c r="X13" s="70"/>
    </row>
    <row r="15" spans="1:24">
      <c r="A15" s="233" t="s">
        <v>32</v>
      </c>
      <c r="B15" s="233"/>
      <c r="C15" s="233"/>
      <c r="D15" s="233"/>
      <c r="E15" s="233"/>
      <c r="F15" s="233"/>
      <c r="G15" s="233"/>
      <c r="H15" s="233"/>
      <c r="I15" s="233"/>
      <c r="J15" s="233"/>
      <c r="K15" s="233"/>
      <c r="L15" s="233"/>
      <c r="M15" s="233"/>
      <c r="N15" s="233"/>
      <c r="O15" s="233"/>
      <c r="P15" s="233"/>
      <c r="Q15" s="233"/>
      <c r="R15" s="233"/>
      <c r="S15" s="233"/>
      <c r="T15" s="233"/>
      <c r="U15" s="233"/>
      <c r="V15" s="233"/>
      <c r="W15" s="233"/>
    </row>
    <row r="18" spans="1:22">
      <c r="B18" s="69" t="s">
        <v>33</v>
      </c>
    </row>
    <row r="21" spans="1:22">
      <c r="A21" s="69" t="s">
        <v>34</v>
      </c>
      <c r="I21" s="69" t="s">
        <v>269</v>
      </c>
    </row>
    <row r="22" spans="1:22">
      <c r="I22" s="69" t="s">
        <v>302</v>
      </c>
    </row>
    <row r="23" spans="1:22">
      <c r="A23" s="69" t="s">
        <v>97</v>
      </c>
      <c r="I23" s="228">
        <f>基本情報!E8</f>
        <v>0</v>
      </c>
      <c r="J23" s="229"/>
      <c r="K23" s="229"/>
      <c r="L23" s="229"/>
      <c r="M23" s="229"/>
      <c r="N23" s="229"/>
      <c r="O23" s="229"/>
      <c r="P23" s="229"/>
      <c r="Q23" s="229"/>
      <c r="R23" s="229"/>
      <c r="S23" s="229"/>
      <c r="T23" s="229"/>
      <c r="U23" s="229"/>
    </row>
    <row r="24" spans="1:22">
      <c r="H24" s="69" t="s">
        <v>99</v>
      </c>
      <c r="I24" s="228">
        <f>基本情報!E9</f>
        <v>0</v>
      </c>
      <c r="J24" s="230"/>
      <c r="K24" s="230"/>
      <c r="L24" s="230"/>
      <c r="M24" s="230"/>
      <c r="N24" s="230"/>
      <c r="O24" s="230"/>
      <c r="P24" s="230"/>
      <c r="Q24" s="230"/>
      <c r="R24" s="230"/>
      <c r="S24" s="230"/>
      <c r="T24" s="230"/>
      <c r="U24" s="230"/>
      <c r="V24" s="69" t="s">
        <v>100</v>
      </c>
    </row>
    <row r="26" spans="1:22">
      <c r="A26" s="69" t="s">
        <v>98</v>
      </c>
      <c r="I26" s="69" t="s">
        <v>35</v>
      </c>
      <c r="J26" s="227">
        <f>'別紙3-1（新規）'!I13</f>
        <v>0</v>
      </c>
      <c r="K26" s="227"/>
      <c r="L26" s="227"/>
      <c r="M26" s="227"/>
      <c r="N26" s="227"/>
      <c r="O26" s="227"/>
      <c r="P26" s="69" t="s">
        <v>36</v>
      </c>
    </row>
    <row r="28" spans="1:22">
      <c r="A28" s="69" t="s">
        <v>44</v>
      </c>
      <c r="I28" s="69" t="s">
        <v>38</v>
      </c>
    </row>
    <row r="34" spans="1:3">
      <c r="A34" s="155" t="s">
        <v>8</v>
      </c>
      <c r="B34" s="155"/>
      <c r="C34" s="155" t="s">
        <v>257</v>
      </c>
    </row>
  </sheetData>
  <sheetProtection algorithmName="SHA-512" hashValue="MVCBpKpdkqrp6RrJ+uwTy67En61k6ZqfkVNTF/6ntejw85imPWXCxhO4dn1Tft/iOS5bO6AYrXHNk4JBW3OsFw==" saltValue="fta6yAYaRdgL/6P53h9F2g==" spinCount="100000" sheet="1" selectLockedCells="1"/>
  <mergeCells count="9">
    <mergeCell ref="J26:O26"/>
    <mergeCell ref="I23:U23"/>
    <mergeCell ref="I24:U24"/>
    <mergeCell ref="Q2:W2"/>
    <mergeCell ref="Q3:W3"/>
    <mergeCell ref="A15:W15"/>
    <mergeCell ref="M10:W10"/>
    <mergeCell ref="M12:W12"/>
    <mergeCell ref="M13:W13"/>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15"/>
  <sheetViews>
    <sheetView showGridLines="0" view="pageBreakPreview" zoomScale="70" zoomScaleNormal="100" zoomScaleSheetLayoutView="70" workbookViewId="0">
      <selection activeCell="D8" sqref="D8"/>
    </sheetView>
  </sheetViews>
  <sheetFormatPr defaultColWidth="8.75" defaultRowHeight="18.75"/>
  <cols>
    <col min="1" max="1" width="2.375" style="6" customWidth="1"/>
    <col min="2" max="2" width="38.75" style="6" bestFit="1" customWidth="1"/>
    <col min="3" max="10" width="13.625" style="6" customWidth="1"/>
    <col min="11" max="11" width="8.75" style="6"/>
    <col min="12" max="15" width="0" style="6" hidden="1" customWidth="1"/>
    <col min="16" max="16384" width="8.75" style="6"/>
  </cols>
  <sheetData>
    <row r="1" spans="2:15" ht="39.950000000000003" customHeight="1">
      <c r="B1" s="6" t="s">
        <v>137</v>
      </c>
    </row>
    <row r="2" spans="2:15" ht="39.950000000000003" customHeight="1">
      <c r="B2" s="235" t="s">
        <v>270</v>
      </c>
      <c r="C2" s="235"/>
      <c r="D2" s="235"/>
      <c r="E2" s="235"/>
      <c r="F2" s="235"/>
      <c r="G2" s="235"/>
      <c r="H2" s="235"/>
      <c r="I2" s="235"/>
      <c r="J2" s="235"/>
      <c r="K2" s="235"/>
    </row>
    <row r="3" spans="2:15" ht="39.950000000000003" customHeight="1">
      <c r="B3" s="53"/>
    </row>
    <row r="4" spans="2:15" ht="39.950000000000003" customHeight="1">
      <c r="G4" s="54" t="s">
        <v>101</v>
      </c>
      <c r="H4" s="236">
        <f>基本情報!E8</f>
        <v>0</v>
      </c>
      <c r="I4" s="237"/>
      <c r="J4" s="237"/>
      <c r="K4" s="237"/>
    </row>
    <row r="5" spans="2:15" ht="39.950000000000003" customHeight="1" thickBot="1">
      <c r="K5" s="52" t="s">
        <v>18</v>
      </c>
    </row>
    <row r="6" spans="2:15" ht="56.25">
      <c r="B6" s="238" t="s">
        <v>25</v>
      </c>
      <c r="C6" s="55" t="s">
        <v>0</v>
      </c>
      <c r="D6" s="56" t="s">
        <v>1</v>
      </c>
      <c r="E6" s="55" t="s">
        <v>2</v>
      </c>
      <c r="F6" s="56" t="s">
        <v>3</v>
      </c>
      <c r="G6" s="55" t="s">
        <v>4</v>
      </c>
      <c r="H6" s="56" t="s">
        <v>5</v>
      </c>
      <c r="I6" s="56" t="s">
        <v>6</v>
      </c>
      <c r="J6" s="56" t="s">
        <v>7</v>
      </c>
      <c r="K6" s="58" t="s">
        <v>8</v>
      </c>
    </row>
    <row r="7" spans="2:15" ht="39.950000000000003" customHeight="1" thickBot="1">
      <c r="B7" s="239"/>
      <c r="C7" s="59" t="s">
        <v>9</v>
      </c>
      <c r="D7" s="59" t="s">
        <v>10</v>
      </c>
      <c r="E7" s="59" t="s">
        <v>17</v>
      </c>
      <c r="F7" s="59" t="s">
        <v>11</v>
      </c>
      <c r="G7" s="60" t="s">
        <v>12</v>
      </c>
      <c r="H7" s="60" t="s">
        <v>13</v>
      </c>
      <c r="I7" s="60" t="s">
        <v>14</v>
      </c>
      <c r="J7" s="60" t="s">
        <v>15</v>
      </c>
      <c r="K7" s="83"/>
      <c r="M7"/>
      <c r="N7" t="s">
        <v>87</v>
      </c>
      <c r="O7" t="s">
        <v>285</v>
      </c>
    </row>
    <row r="8" spans="2:15" ht="39.950000000000003" customHeight="1">
      <c r="B8" s="62" t="s">
        <v>61</v>
      </c>
      <c r="C8" s="158">
        <f>'別紙3-2（新規）'!E9</f>
        <v>0</v>
      </c>
      <c r="D8" s="188">
        <v>0</v>
      </c>
      <c r="E8" s="158">
        <f>C8-D8</f>
        <v>0</v>
      </c>
      <c r="F8" s="158">
        <f>E8</f>
        <v>0</v>
      </c>
      <c r="G8" s="158">
        <f>IF(C8&gt;0,N8,0)</f>
        <v>0</v>
      </c>
      <c r="H8" s="159">
        <f>MIN(E8,F8,G8)</f>
        <v>0</v>
      </c>
      <c r="I8" s="160"/>
      <c r="J8" s="160"/>
      <c r="K8" s="84"/>
      <c r="M8"/>
      <c r="N8" s="63">
        <v>905000</v>
      </c>
      <c r="O8" s="173">
        <f>'別紙3-2（新規）附表（購入予定物品一覧）'!J6</f>
        <v>0</v>
      </c>
    </row>
    <row r="9" spans="2:15" ht="39.950000000000003" customHeight="1">
      <c r="B9" s="64" t="s">
        <v>63</v>
      </c>
      <c r="C9" s="158">
        <f>'別紙3-2（新規）'!E10</f>
        <v>0</v>
      </c>
      <c r="D9" s="188">
        <v>0</v>
      </c>
      <c r="E9" s="158">
        <f t="shared" ref="E9:E12" si="0">C9-D9</f>
        <v>0</v>
      </c>
      <c r="F9" s="158">
        <f t="shared" ref="F9:F12" si="1">E9</f>
        <v>0</v>
      </c>
      <c r="G9" s="158">
        <f>N9*'別紙3-2（新規）'!G10</f>
        <v>0</v>
      </c>
      <c r="H9" s="159">
        <f>MIN(MIN(E9,F9,O9),G9)</f>
        <v>0</v>
      </c>
      <c r="I9" s="161"/>
      <c r="J9" s="161"/>
      <c r="K9" s="84"/>
      <c r="M9" t="s">
        <v>286</v>
      </c>
      <c r="N9" s="63">
        <v>205000</v>
      </c>
      <c r="O9" s="173">
        <f>'別紙3-2（新規）附表（購入予定物品一覧）'!J7</f>
        <v>0</v>
      </c>
    </row>
    <row r="10" spans="2:15" ht="39.950000000000003" customHeight="1">
      <c r="B10" s="64" t="s">
        <v>64</v>
      </c>
      <c r="C10" s="158">
        <v>0</v>
      </c>
      <c r="D10" s="158">
        <v>0</v>
      </c>
      <c r="E10" s="158">
        <f t="shared" si="0"/>
        <v>0</v>
      </c>
      <c r="F10" s="158">
        <f t="shared" si="1"/>
        <v>0</v>
      </c>
      <c r="G10" s="158">
        <v>0</v>
      </c>
      <c r="H10" s="159">
        <f t="shared" ref="H10:H12" si="2">MIN(E10,F10,G10)</f>
        <v>0</v>
      </c>
      <c r="I10" s="161"/>
      <c r="J10" s="161"/>
      <c r="K10" s="84"/>
      <c r="M10"/>
      <c r="N10" s="63">
        <v>3600</v>
      </c>
      <c r="O10"/>
    </row>
    <row r="11" spans="2:15" ht="39.950000000000003" customHeight="1">
      <c r="B11" s="65" t="s">
        <v>66</v>
      </c>
      <c r="C11" s="158">
        <f>'別紙3-2（新規）'!E12</f>
        <v>0</v>
      </c>
      <c r="D11" s="188">
        <v>0</v>
      </c>
      <c r="E11" s="158">
        <f t="shared" ref="E11" si="3">C11-D11</f>
        <v>0</v>
      </c>
      <c r="F11" s="158">
        <f t="shared" si="1"/>
        <v>0</v>
      </c>
      <c r="G11" s="158">
        <f>N11*'別紙3-2（新規）'!G12</f>
        <v>0</v>
      </c>
      <c r="H11" s="159">
        <f>MIN(MIN(E11,F11,O11),G11)</f>
        <v>0</v>
      </c>
      <c r="I11" s="161"/>
      <c r="J11" s="161"/>
      <c r="K11" s="84"/>
      <c r="M11" t="s">
        <v>286</v>
      </c>
      <c r="N11" s="63">
        <v>51400</v>
      </c>
      <c r="O11" s="173">
        <f>'別紙3-2（新規）附表（購入予定物品一覧）'!J8</f>
        <v>0</v>
      </c>
    </row>
    <row r="12" spans="2:15" ht="39.950000000000003" customHeight="1" thickBot="1">
      <c r="B12" s="66" t="s">
        <v>68</v>
      </c>
      <c r="C12" s="158">
        <f>'別紙3-2（新規）'!E13+'別紙3-2（新規）'!E14</f>
        <v>0</v>
      </c>
      <c r="D12" s="188">
        <v>0</v>
      </c>
      <c r="E12" s="158">
        <f t="shared" si="0"/>
        <v>0</v>
      </c>
      <c r="F12" s="158">
        <f t="shared" si="1"/>
        <v>0</v>
      </c>
      <c r="G12" s="158">
        <f>F12</f>
        <v>0</v>
      </c>
      <c r="H12" s="159">
        <f t="shared" si="2"/>
        <v>0</v>
      </c>
      <c r="I12" s="161"/>
      <c r="J12" s="161"/>
      <c r="K12" s="84"/>
      <c r="M12"/>
      <c r="N12" s="63"/>
      <c r="O12" s="173">
        <f>'別紙3-2（新規）附表（購入予定物品一覧）'!J9</f>
        <v>0</v>
      </c>
    </row>
    <row r="13" spans="2:15" ht="39.950000000000003" customHeight="1" thickTop="1" thickBot="1">
      <c r="B13" s="67" t="s">
        <v>26</v>
      </c>
      <c r="C13" s="162">
        <f t="shared" ref="C13:H13" si="4">SUM(C8:C12)</f>
        <v>0</v>
      </c>
      <c r="D13" s="162">
        <f t="shared" si="4"/>
        <v>0</v>
      </c>
      <c r="E13" s="162">
        <f t="shared" si="4"/>
        <v>0</v>
      </c>
      <c r="F13" s="162">
        <f t="shared" si="4"/>
        <v>0</v>
      </c>
      <c r="G13" s="162">
        <f t="shared" si="4"/>
        <v>0</v>
      </c>
      <c r="H13" s="162">
        <f t="shared" si="4"/>
        <v>0</v>
      </c>
      <c r="I13" s="162">
        <f>ROUNDDOWN(H13,-3)</f>
        <v>0</v>
      </c>
      <c r="J13" s="162">
        <f>I13</f>
        <v>0</v>
      </c>
      <c r="K13" s="85"/>
      <c r="M13"/>
      <c r="N13"/>
      <c r="O13"/>
    </row>
    <row r="14" spans="2:15" ht="39.950000000000003" customHeight="1">
      <c r="B14" s="6" t="s">
        <v>16</v>
      </c>
    </row>
    <row r="15" spans="2:15" ht="39.950000000000003" customHeight="1">
      <c r="B15" s="6" t="s">
        <v>19</v>
      </c>
    </row>
  </sheetData>
  <sheetProtection algorithmName="SHA-512" hashValue="xaH9CIuQrBSYom9pyozmGBOLdZb13UD8zWcjCPBVIdURu2lLYgMbEg2iTsR3o81a3ZwUJoE5/wZhEa45mLr3OQ==" saltValue="CUmCu0FNwR516EO8UdfA4A==" spinCount="100000" sheet="1" selectLockedCells="1"/>
  <mergeCells count="3">
    <mergeCell ref="B2:K2"/>
    <mergeCell ref="H4:K4"/>
    <mergeCell ref="B6:B7"/>
  </mergeCells>
  <phoneticPr fontId="2"/>
  <pageMargins left="0.7" right="0.7" top="0.75" bottom="0.75" header="0.3" footer="0.3"/>
  <pageSetup paperSize="9" scale="75" fitToHeight="0" orientation="landscape" r:id="rId1"/>
  <ignoredErrors>
    <ignoredError sqref="I13"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8B71-AE6B-4E8C-8B31-F0073627551F}">
  <sheetPr>
    <tabColor rgb="FF92D050"/>
    <pageSetUpPr fitToPage="1"/>
  </sheetPr>
  <dimension ref="A1:H17"/>
  <sheetViews>
    <sheetView showGridLines="0" view="pageBreakPreview" zoomScale="85" zoomScaleNormal="85" zoomScaleSheetLayoutView="85" workbookViewId="0">
      <selection activeCell="E14" sqref="E14"/>
    </sheetView>
  </sheetViews>
  <sheetFormatPr defaultColWidth="8.75" defaultRowHeight="18.75"/>
  <cols>
    <col min="1" max="1" width="2.25" style="6" customWidth="1"/>
    <col min="2" max="3" width="27.7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138</v>
      </c>
      <c r="D1" s="42"/>
      <c r="E1" s="42"/>
      <c r="F1" s="42"/>
      <c r="G1" s="41"/>
      <c r="H1" s="41"/>
    </row>
    <row r="2" spans="1:8">
      <c r="A2" s="41"/>
      <c r="B2" s="43" t="s">
        <v>271</v>
      </c>
      <c r="C2" s="43"/>
      <c r="D2" s="44"/>
      <c r="E2" s="45"/>
      <c r="F2" s="45"/>
      <c r="G2" s="45"/>
      <c r="H2" s="45"/>
    </row>
    <row r="3" spans="1:8">
      <c r="A3" s="41"/>
      <c r="B3" s="44"/>
      <c r="C3" s="44"/>
      <c r="D3" s="44"/>
      <c r="E3" s="45"/>
      <c r="F3" s="45"/>
      <c r="G3" s="45"/>
      <c r="H3" s="45"/>
    </row>
    <row r="4" spans="1:8">
      <c r="A4" s="41"/>
      <c r="B4" s="44"/>
      <c r="C4" s="44"/>
      <c r="E4" s="17" t="s">
        <v>101</v>
      </c>
      <c r="F4" s="257">
        <f>基本情報!E8</f>
        <v>0</v>
      </c>
      <c r="G4" s="258"/>
    </row>
    <row r="5" spans="1:8">
      <c r="A5" s="41"/>
      <c r="B5" s="42"/>
      <c r="C5" s="42"/>
      <c r="D5" s="42"/>
      <c r="E5" s="42"/>
      <c r="F5" s="42"/>
      <c r="G5" s="41"/>
      <c r="H5" s="41"/>
    </row>
    <row r="6" spans="1:8">
      <c r="A6" s="41"/>
      <c r="B6" s="262" t="s">
        <v>54</v>
      </c>
      <c r="C6" s="264"/>
      <c r="D6" s="259" t="s">
        <v>55</v>
      </c>
      <c r="E6" s="259" t="s">
        <v>236</v>
      </c>
      <c r="F6" s="262" t="s">
        <v>237</v>
      </c>
      <c r="G6" s="263"/>
      <c r="H6" s="264"/>
    </row>
    <row r="7" spans="1:8">
      <c r="A7" s="41"/>
      <c r="B7" s="265"/>
      <c r="C7" s="267"/>
      <c r="D7" s="260"/>
      <c r="E7" s="261"/>
      <c r="F7" s="265"/>
      <c r="G7" s="266"/>
      <c r="H7" s="267"/>
    </row>
    <row r="8" spans="1:8">
      <c r="A8" s="41"/>
      <c r="B8" s="268"/>
      <c r="C8" s="270"/>
      <c r="D8" s="46"/>
      <c r="E8" s="47" t="s">
        <v>58</v>
      </c>
      <c r="F8" s="268"/>
      <c r="G8" s="269"/>
      <c r="H8" s="270"/>
    </row>
    <row r="9" spans="1:8" ht="43.9" customHeight="1">
      <c r="A9" s="41"/>
      <c r="B9" s="251" t="s">
        <v>59</v>
      </c>
      <c r="C9" s="252"/>
      <c r="D9" s="48" t="s">
        <v>234</v>
      </c>
      <c r="E9" s="105">
        <f>'別紙3-2（新規）附表（購入予定物品一覧）'!E6</f>
        <v>0</v>
      </c>
      <c r="F9" s="248"/>
      <c r="G9" s="249"/>
      <c r="H9" s="250"/>
    </row>
    <row r="10" spans="1:8" ht="43.9" customHeight="1">
      <c r="A10" s="41"/>
      <c r="B10" s="251" t="s">
        <v>62</v>
      </c>
      <c r="C10" s="253"/>
      <c r="D10" s="48" t="s">
        <v>92</v>
      </c>
      <c r="E10" s="105">
        <f>'別紙3-2（新規）附表（購入予定物品一覧）'!E7</f>
        <v>0</v>
      </c>
      <c r="F10" s="128" t="s">
        <v>238</v>
      </c>
      <c r="G10" s="163">
        <f>SUMIF('別紙3-2（新規）附表（購入予定物品一覧）'!A:A,"（２）",'別紙3-2（新規）附表（購入予定物品一覧）'!F:F)</f>
        <v>0</v>
      </c>
      <c r="H10" s="129" t="s">
        <v>239</v>
      </c>
    </row>
    <row r="11" spans="1:8" ht="43.9" customHeight="1">
      <c r="A11" s="41"/>
      <c r="B11" s="251" t="s">
        <v>86</v>
      </c>
      <c r="C11" s="253"/>
      <c r="D11" s="106" t="s">
        <v>235</v>
      </c>
      <c r="E11" s="49"/>
      <c r="F11" s="128" t="s">
        <v>240</v>
      </c>
      <c r="G11" s="163"/>
      <c r="H11" s="129" t="s">
        <v>85</v>
      </c>
    </row>
    <row r="12" spans="1:8" ht="43.9" customHeight="1">
      <c r="A12" s="41"/>
      <c r="B12" s="251" t="s">
        <v>65</v>
      </c>
      <c r="C12" s="253"/>
      <c r="D12" s="48" t="s">
        <v>93</v>
      </c>
      <c r="E12" s="105">
        <f>'別紙3-2（新規）附表（購入予定物品一覧）'!E8</f>
        <v>0</v>
      </c>
      <c r="F12" s="128" t="s">
        <v>238</v>
      </c>
      <c r="G12" s="163">
        <f>SUMIF('別紙3-2（新規）附表（購入予定物品一覧）'!A:A,"（４）",'別紙3-2（新規）附表（購入予定物品一覧）'!F:F)</f>
        <v>0</v>
      </c>
      <c r="H12" s="129" t="s">
        <v>239</v>
      </c>
    </row>
    <row r="13" spans="1:8" ht="43.9" customHeight="1">
      <c r="A13" s="41"/>
      <c r="B13" s="254" t="s">
        <v>67</v>
      </c>
      <c r="C13" s="157" t="s">
        <v>267</v>
      </c>
      <c r="D13" s="255" t="s">
        <v>287</v>
      </c>
      <c r="E13" s="105">
        <f>'別紙3-2（新規）附表（購入予定物品一覧）'!E9</f>
        <v>0</v>
      </c>
      <c r="F13" s="248"/>
      <c r="G13" s="249"/>
      <c r="H13" s="250"/>
    </row>
    <row r="14" spans="1:8" ht="43.9" customHeight="1">
      <c r="A14" s="41"/>
      <c r="B14" s="254"/>
      <c r="C14" s="157" t="s">
        <v>268</v>
      </c>
      <c r="D14" s="256"/>
      <c r="E14" s="189">
        <v>0</v>
      </c>
      <c r="F14" s="245"/>
      <c r="G14" s="246"/>
      <c r="H14" s="247"/>
    </row>
    <row r="15" spans="1:8" ht="43.9" customHeight="1">
      <c r="A15" s="41"/>
      <c r="B15" s="240" t="s">
        <v>60</v>
      </c>
      <c r="C15" s="241"/>
      <c r="D15" s="50"/>
      <c r="E15" s="49">
        <f>SUM(E9:E14)</f>
        <v>0</v>
      </c>
      <c r="F15" s="242"/>
      <c r="G15" s="243"/>
      <c r="H15" s="244"/>
    </row>
    <row r="16" spans="1:8">
      <c r="A16" s="45"/>
      <c r="B16" s="130" t="s">
        <v>305</v>
      </c>
      <c r="C16" s="130"/>
      <c r="D16" s="131"/>
      <c r="E16" s="131"/>
    </row>
    <row r="17" spans="1:4">
      <c r="A17" s="45"/>
      <c r="B17" s="130" t="s">
        <v>306</v>
      </c>
      <c r="C17" s="130"/>
      <c r="D17" s="132"/>
    </row>
  </sheetData>
  <sheetProtection algorithmName="SHA-512" hashValue="g+0zV/gIjrWqZL+eJHcQt3MiGV2uHJ+ZIFWX89wbgymgWFCp12SNtu9b26k0wfEhXBOzb04ZjmkUUYUR7N6z5Q==" saltValue="uHVAYM51PnWYmFCZiT6hkQ==" spinCount="100000" sheet="1" formatRows="0" selectLockedCells="1"/>
  <mergeCells count="17">
    <mergeCell ref="F4:G4"/>
    <mergeCell ref="D6:D7"/>
    <mergeCell ref="E6:E7"/>
    <mergeCell ref="F6:H8"/>
    <mergeCell ref="B6:C7"/>
    <mergeCell ref="B8:C8"/>
    <mergeCell ref="B15:C15"/>
    <mergeCell ref="F15:H15"/>
    <mergeCell ref="F14:H14"/>
    <mergeCell ref="F9:H9"/>
    <mergeCell ref="F13:H13"/>
    <mergeCell ref="B9:C9"/>
    <mergeCell ref="B10:C10"/>
    <mergeCell ref="B11:C11"/>
    <mergeCell ref="B12:C12"/>
    <mergeCell ref="B13:B14"/>
    <mergeCell ref="D13:D14"/>
  </mergeCells>
  <phoneticPr fontId="2"/>
  <pageMargins left="0.70866141732283472" right="0.35" top="0.46" bottom="0.46"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CE74D-E207-4A96-9693-1D9682388763}">
  <sheetPr>
    <tabColor rgb="FF92D050"/>
    <pageSetUpPr fitToPage="1"/>
  </sheetPr>
  <dimension ref="A1:N133"/>
  <sheetViews>
    <sheetView showGridLines="0" view="pageBreakPreview" topLeftCell="D1" zoomScaleNormal="100" zoomScaleSheetLayoutView="100" workbookViewId="0">
      <selection activeCell="A19" sqref="A19"/>
    </sheetView>
  </sheetViews>
  <sheetFormatPr defaultColWidth="8.75" defaultRowHeight="18.75"/>
  <cols>
    <col min="1" max="1" width="8.75" style="107"/>
    <col min="2" max="2" width="23.5" style="107" customWidth="1"/>
    <col min="3" max="3" width="26.25" style="107" customWidth="1"/>
    <col min="4" max="4" width="23.75" style="107" customWidth="1"/>
    <col min="5" max="5" width="14.875" style="107" customWidth="1"/>
    <col min="6" max="6" width="7" style="107" customWidth="1"/>
    <col min="7" max="7" width="15.875" style="107" bestFit="1" customWidth="1"/>
    <col min="8" max="8" width="19" style="107" customWidth="1"/>
    <col min="9" max="9" width="15.25" style="107" customWidth="1"/>
    <col min="10" max="14" width="0" style="107" hidden="1" customWidth="1"/>
    <col min="15" max="16384" width="8.75" style="107"/>
  </cols>
  <sheetData>
    <row r="1" spans="1:14">
      <c r="A1" s="107" t="s">
        <v>228</v>
      </c>
    </row>
    <row r="2" spans="1:14" ht="19.5">
      <c r="A2" s="108" t="s">
        <v>209</v>
      </c>
    </row>
    <row r="3" spans="1:14" ht="19.5">
      <c r="D3" s="109"/>
      <c r="E3" s="110" t="s">
        <v>101</v>
      </c>
      <c r="F3" s="274">
        <f>基本情報!E8</f>
        <v>0</v>
      </c>
      <c r="G3" s="275"/>
      <c r="H3" s="275"/>
      <c r="I3" s="109"/>
    </row>
    <row r="4" spans="1:14" ht="8.4499999999999993" customHeight="1"/>
    <row r="5" spans="1:14">
      <c r="A5" s="276" t="s">
        <v>210</v>
      </c>
      <c r="B5" s="277"/>
      <c r="C5" s="277"/>
      <c r="D5" s="278"/>
      <c r="E5" s="279" t="s">
        <v>211</v>
      </c>
      <c r="F5" s="279"/>
    </row>
    <row r="6" spans="1:14">
      <c r="A6" s="112" t="s">
        <v>212</v>
      </c>
      <c r="B6" s="271" t="s">
        <v>61</v>
      </c>
      <c r="C6" s="272"/>
      <c r="D6" s="272"/>
      <c r="E6" s="273">
        <f>SUMIF(A:A,A6,G:G)</f>
        <v>0</v>
      </c>
      <c r="F6" s="273"/>
      <c r="J6" s="171">
        <f t="shared" ref="J6:J9" si="0">SUMIF(A:A,A6,N:N)</f>
        <v>0</v>
      </c>
      <c r="L6" s="107" t="s">
        <v>279</v>
      </c>
      <c r="M6" s="171">
        <v>905000</v>
      </c>
      <c r="N6" s="107" t="s">
        <v>280</v>
      </c>
    </row>
    <row r="7" spans="1:14">
      <c r="A7" s="112" t="s">
        <v>230</v>
      </c>
      <c r="B7" s="271" t="s">
        <v>63</v>
      </c>
      <c r="C7" s="272"/>
      <c r="D7" s="272"/>
      <c r="E7" s="273">
        <f>SUMIF(A:A,A7,G:G)</f>
        <v>0</v>
      </c>
      <c r="F7" s="273"/>
      <c r="J7" s="171">
        <f t="shared" si="0"/>
        <v>0</v>
      </c>
      <c r="L7" s="107" t="s">
        <v>281</v>
      </c>
      <c r="M7" s="171">
        <v>205000</v>
      </c>
      <c r="N7" s="126" t="s">
        <v>282</v>
      </c>
    </row>
    <row r="8" spans="1:14">
      <c r="A8" s="112" t="s">
        <v>213</v>
      </c>
      <c r="B8" s="271" t="s">
        <v>214</v>
      </c>
      <c r="C8" s="272"/>
      <c r="D8" s="272"/>
      <c r="E8" s="273">
        <f>SUMIF(A:A,A8,G:G)</f>
        <v>0</v>
      </c>
      <c r="F8" s="273"/>
      <c r="J8" s="171">
        <f t="shared" si="0"/>
        <v>0</v>
      </c>
      <c r="L8" s="107" t="s">
        <v>213</v>
      </c>
      <c r="M8" s="171">
        <v>51400</v>
      </c>
      <c r="N8" s="126" t="s">
        <v>282</v>
      </c>
    </row>
    <row r="9" spans="1:14" ht="19.5">
      <c r="A9" s="112" t="s">
        <v>215</v>
      </c>
      <c r="B9" s="271" t="s">
        <v>266</v>
      </c>
      <c r="C9" s="272"/>
      <c r="D9" s="272"/>
      <c r="E9" s="273">
        <f>SUMIF(A:A,A9,G:G)</f>
        <v>0</v>
      </c>
      <c r="F9" s="273"/>
      <c r="G9" s="113" t="s">
        <v>216</v>
      </c>
      <c r="H9" s="165">
        <f>SUM(G:G)-G14</f>
        <v>0</v>
      </c>
      <c r="I9" s="114" t="s">
        <v>18</v>
      </c>
      <c r="J9" s="171">
        <f t="shared" si="0"/>
        <v>0</v>
      </c>
      <c r="L9" s="107" t="s">
        <v>215</v>
      </c>
      <c r="M9" s="107" t="s">
        <v>283</v>
      </c>
    </row>
    <row r="10" spans="1:14" ht="26.45" customHeight="1">
      <c r="A10" s="183" t="s">
        <v>297</v>
      </c>
    </row>
    <row r="11" spans="1:14">
      <c r="A11" s="115" t="s">
        <v>217</v>
      </c>
    </row>
    <row r="12" spans="1:14" ht="19.5">
      <c r="A12" s="116" t="s">
        <v>218</v>
      </c>
      <c r="B12" s="116" t="s">
        <v>249</v>
      </c>
      <c r="C12" s="117" t="s">
        <v>219</v>
      </c>
      <c r="D12" s="117" t="s">
        <v>220</v>
      </c>
      <c r="E12" s="116" t="s">
        <v>221</v>
      </c>
      <c r="F12" s="116" t="s">
        <v>222</v>
      </c>
      <c r="G12" s="116" t="s">
        <v>223</v>
      </c>
      <c r="H12" s="117" t="s">
        <v>56</v>
      </c>
      <c r="I12" s="117" t="s">
        <v>57</v>
      </c>
    </row>
    <row r="13" spans="1:14" ht="19.5">
      <c r="A13" s="118"/>
      <c r="B13" s="118"/>
      <c r="C13" s="119"/>
      <c r="D13" s="119"/>
      <c r="E13" s="120" t="s">
        <v>58</v>
      </c>
      <c r="F13" s="121" t="s">
        <v>224</v>
      </c>
      <c r="G13" s="120" t="s">
        <v>58</v>
      </c>
      <c r="H13" s="119"/>
      <c r="I13" s="137" t="s">
        <v>247</v>
      </c>
    </row>
    <row r="14" spans="1:14" ht="37.5">
      <c r="A14" s="122" t="s">
        <v>225</v>
      </c>
      <c r="B14" s="123" t="s">
        <v>231</v>
      </c>
      <c r="C14" s="123" t="s">
        <v>226</v>
      </c>
      <c r="D14" s="123" t="s">
        <v>232</v>
      </c>
      <c r="E14" s="124">
        <v>64800</v>
      </c>
      <c r="F14" s="124">
        <v>1</v>
      </c>
      <c r="G14" s="124">
        <f>E14*F14</f>
        <v>64800</v>
      </c>
      <c r="H14" s="125" t="s">
        <v>233</v>
      </c>
      <c r="I14" s="125" t="s">
        <v>298</v>
      </c>
    </row>
    <row r="16" spans="1:14">
      <c r="A16" s="126" t="s">
        <v>227</v>
      </c>
    </row>
    <row r="17" spans="1:14" ht="19.5">
      <c r="A17" s="116" t="s">
        <v>218</v>
      </c>
      <c r="B17" s="116" t="s">
        <v>249</v>
      </c>
      <c r="C17" s="117" t="s">
        <v>219</v>
      </c>
      <c r="D17" s="117" t="s">
        <v>220</v>
      </c>
      <c r="E17" s="116" t="s">
        <v>221</v>
      </c>
      <c r="F17" s="116" t="s">
        <v>222</v>
      </c>
      <c r="G17" s="116" t="s">
        <v>223</v>
      </c>
      <c r="H17" s="117" t="s">
        <v>56</v>
      </c>
      <c r="I17" s="117" t="s">
        <v>57</v>
      </c>
    </row>
    <row r="18" spans="1:14" ht="19.5">
      <c r="A18" s="118"/>
      <c r="B18" s="118"/>
      <c r="C18" s="119"/>
      <c r="D18" s="119"/>
      <c r="E18" s="120" t="s">
        <v>58</v>
      </c>
      <c r="F18" s="121" t="s">
        <v>224</v>
      </c>
      <c r="G18" s="120" t="s">
        <v>58</v>
      </c>
      <c r="H18" s="119"/>
      <c r="I18" s="137" t="s">
        <v>247</v>
      </c>
      <c r="M18" s="107" t="s">
        <v>284</v>
      </c>
      <c r="N18" s="107" t="s">
        <v>285</v>
      </c>
    </row>
    <row r="19" spans="1:14" s="127" customFormat="1">
      <c r="A19" s="190"/>
      <c r="B19" s="191"/>
      <c r="C19" s="191"/>
      <c r="D19" s="191"/>
      <c r="E19" s="192"/>
      <c r="F19" s="192"/>
      <c r="G19" s="164">
        <f>E19*F19</f>
        <v>0</v>
      </c>
      <c r="H19" s="193"/>
      <c r="I19" s="193"/>
      <c r="M19" s="172" t="e">
        <f>IF(OR(E19&lt;=VLOOKUP(A19,$L$6:$N$9,2,FALSE),VLOOKUP(A19,$L$6:$N$9,3,FALSE)&lt;&gt;"／台"),E19,VLOOKUP(A19,$L$6:$N$9,2,FALSE))</f>
        <v>#N/A</v>
      </c>
      <c r="N19" s="172" t="e">
        <f t="shared" ref="N19:N82" si="1">M19*F19</f>
        <v>#N/A</v>
      </c>
    </row>
    <row r="20" spans="1:14" s="127" customFormat="1">
      <c r="A20" s="190"/>
      <c r="B20" s="191"/>
      <c r="C20" s="191"/>
      <c r="D20" s="191"/>
      <c r="E20" s="192"/>
      <c r="F20" s="192"/>
      <c r="G20" s="164">
        <f t="shared" ref="G20:G133" si="2">E20*F20</f>
        <v>0</v>
      </c>
      <c r="H20" s="193"/>
      <c r="I20" s="193"/>
      <c r="M20" s="172" t="e">
        <f t="shared" ref="M20:M83" si="3">IF(OR(E20&lt;=VLOOKUP(A20,$L$6:$N$9,2,FALSE),VLOOKUP(A20,$L$6:$N$9,3,FALSE)&lt;&gt;"／台"),E20,VLOOKUP(A20,$L$6:$N$9,2,FALSE))</f>
        <v>#N/A</v>
      </c>
      <c r="N20" s="172" t="e">
        <f t="shared" si="1"/>
        <v>#N/A</v>
      </c>
    </row>
    <row r="21" spans="1:14" s="127" customFormat="1">
      <c r="A21" s="190"/>
      <c r="B21" s="191"/>
      <c r="C21" s="191"/>
      <c r="D21" s="191"/>
      <c r="E21" s="192"/>
      <c r="F21" s="192"/>
      <c r="G21" s="164">
        <f t="shared" si="2"/>
        <v>0</v>
      </c>
      <c r="H21" s="193"/>
      <c r="I21" s="193"/>
      <c r="M21" s="172" t="e">
        <f t="shared" si="3"/>
        <v>#N/A</v>
      </c>
      <c r="N21" s="172" t="e">
        <f t="shared" si="1"/>
        <v>#N/A</v>
      </c>
    </row>
    <row r="22" spans="1:14" s="127" customFormat="1">
      <c r="A22" s="190"/>
      <c r="B22" s="191"/>
      <c r="C22" s="191"/>
      <c r="D22" s="191"/>
      <c r="E22" s="192"/>
      <c r="F22" s="192"/>
      <c r="G22" s="164">
        <f t="shared" si="2"/>
        <v>0</v>
      </c>
      <c r="H22" s="193"/>
      <c r="I22" s="193"/>
      <c r="M22" s="172" t="e">
        <f t="shared" si="3"/>
        <v>#N/A</v>
      </c>
      <c r="N22" s="172" t="e">
        <f t="shared" si="1"/>
        <v>#N/A</v>
      </c>
    </row>
    <row r="23" spans="1:14" s="127" customFormat="1">
      <c r="A23" s="190"/>
      <c r="B23" s="191"/>
      <c r="C23" s="191"/>
      <c r="D23" s="191"/>
      <c r="E23" s="192"/>
      <c r="F23" s="192"/>
      <c r="G23" s="164">
        <f t="shared" si="2"/>
        <v>0</v>
      </c>
      <c r="H23" s="193"/>
      <c r="I23" s="193"/>
      <c r="M23" s="172" t="e">
        <f t="shared" si="3"/>
        <v>#N/A</v>
      </c>
      <c r="N23" s="172" t="e">
        <f t="shared" si="1"/>
        <v>#N/A</v>
      </c>
    </row>
    <row r="24" spans="1:14" s="127" customFormat="1">
      <c r="A24" s="190"/>
      <c r="B24" s="191"/>
      <c r="C24" s="191"/>
      <c r="D24" s="191"/>
      <c r="E24" s="192"/>
      <c r="F24" s="192"/>
      <c r="G24" s="164">
        <f t="shared" si="2"/>
        <v>0</v>
      </c>
      <c r="H24" s="193"/>
      <c r="I24" s="193"/>
      <c r="M24" s="172" t="e">
        <f t="shared" si="3"/>
        <v>#N/A</v>
      </c>
      <c r="N24" s="172" t="e">
        <f t="shared" si="1"/>
        <v>#N/A</v>
      </c>
    </row>
    <row r="25" spans="1:14" s="127" customFormat="1">
      <c r="A25" s="190"/>
      <c r="B25" s="191"/>
      <c r="C25" s="191"/>
      <c r="D25" s="191"/>
      <c r="E25" s="192"/>
      <c r="F25" s="192"/>
      <c r="G25" s="164">
        <f t="shared" si="2"/>
        <v>0</v>
      </c>
      <c r="H25" s="193"/>
      <c r="I25" s="193"/>
      <c r="M25" s="172" t="e">
        <f t="shared" si="3"/>
        <v>#N/A</v>
      </c>
      <c r="N25" s="172" t="e">
        <f t="shared" si="1"/>
        <v>#N/A</v>
      </c>
    </row>
    <row r="26" spans="1:14" s="127" customFormat="1">
      <c r="A26" s="190"/>
      <c r="B26" s="191"/>
      <c r="C26" s="191"/>
      <c r="D26" s="191"/>
      <c r="E26" s="192"/>
      <c r="F26" s="192"/>
      <c r="G26" s="164">
        <f t="shared" si="2"/>
        <v>0</v>
      </c>
      <c r="H26" s="193"/>
      <c r="I26" s="193"/>
      <c r="M26" s="172" t="e">
        <f t="shared" si="3"/>
        <v>#N/A</v>
      </c>
      <c r="N26" s="172" t="e">
        <f t="shared" si="1"/>
        <v>#N/A</v>
      </c>
    </row>
    <row r="27" spans="1:14" s="127" customFormat="1">
      <c r="A27" s="190"/>
      <c r="B27" s="191"/>
      <c r="C27" s="191"/>
      <c r="D27" s="191"/>
      <c r="E27" s="192"/>
      <c r="F27" s="192"/>
      <c r="G27" s="164">
        <f t="shared" si="2"/>
        <v>0</v>
      </c>
      <c r="H27" s="193"/>
      <c r="I27" s="193"/>
      <c r="M27" s="172" t="e">
        <f t="shared" si="3"/>
        <v>#N/A</v>
      </c>
      <c r="N27" s="172" t="e">
        <f t="shared" si="1"/>
        <v>#N/A</v>
      </c>
    </row>
    <row r="28" spans="1:14" s="127" customFormat="1">
      <c r="A28" s="190"/>
      <c r="B28" s="191"/>
      <c r="C28" s="191"/>
      <c r="D28" s="191"/>
      <c r="E28" s="192"/>
      <c r="F28" s="192"/>
      <c r="G28" s="164">
        <f t="shared" si="2"/>
        <v>0</v>
      </c>
      <c r="H28" s="193"/>
      <c r="I28" s="193"/>
      <c r="M28" s="172" t="e">
        <f t="shared" si="3"/>
        <v>#N/A</v>
      </c>
      <c r="N28" s="172" t="e">
        <f t="shared" si="1"/>
        <v>#N/A</v>
      </c>
    </row>
    <row r="29" spans="1:14" s="127" customFormat="1">
      <c r="A29" s="190"/>
      <c r="B29" s="191"/>
      <c r="C29" s="191"/>
      <c r="D29" s="191"/>
      <c r="E29" s="192"/>
      <c r="F29" s="192"/>
      <c r="G29" s="164">
        <f t="shared" si="2"/>
        <v>0</v>
      </c>
      <c r="H29" s="193"/>
      <c r="I29" s="193"/>
      <c r="M29" s="172" t="e">
        <f t="shared" si="3"/>
        <v>#N/A</v>
      </c>
      <c r="N29" s="172" t="e">
        <f t="shared" si="1"/>
        <v>#N/A</v>
      </c>
    </row>
    <row r="30" spans="1:14" s="127" customFormat="1">
      <c r="A30" s="190"/>
      <c r="B30" s="191"/>
      <c r="C30" s="191"/>
      <c r="D30" s="191"/>
      <c r="E30" s="192"/>
      <c r="F30" s="192"/>
      <c r="G30" s="164">
        <f t="shared" si="2"/>
        <v>0</v>
      </c>
      <c r="H30" s="193"/>
      <c r="I30" s="193"/>
      <c r="M30" s="172" t="e">
        <f t="shared" si="3"/>
        <v>#N/A</v>
      </c>
      <c r="N30" s="172" t="e">
        <f t="shared" si="1"/>
        <v>#N/A</v>
      </c>
    </row>
    <row r="31" spans="1:14" s="127" customFormat="1">
      <c r="A31" s="190"/>
      <c r="B31" s="191"/>
      <c r="C31" s="191"/>
      <c r="D31" s="191"/>
      <c r="E31" s="192"/>
      <c r="F31" s="192"/>
      <c r="G31" s="164">
        <f t="shared" si="2"/>
        <v>0</v>
      </c>
      <c r="H31" s="193"/>
      <c r="I31" s="193"/>
      <c r="M31" s="172" t="e">
        <f t="shared" si="3"/>
        <v>#N/A</v>
      </c>
      <c r="N31" s="172" t="e">
        <f t="shared" si="1"/>
        <v>#N/A</v>
      </c>
    </row>
    <row r="32" spans="1:14" s="127" customFormat="1">
      <c r="A32" s="190"/>
      <c r="B32" s="191"/>
      <c r="C32" s="191"/>
      <c r="D32" s="191"/>
      <c r="E32" s="192"/>
      <c r="F32" s="192"/>
      <c r="G32" s="164">
        <f t="shared" si="2"/>
        <v>0</v>
      </c>
      <c r="H32" s="193"/>
      <c r="I32" s="193"/>
      <c r="M32" s="172" t="e">
        <f t="shared" si="3"/>
        <v>#N/A</v>
      </c>
      <c r="N32" s="172" t="e">
        <f t="shared" si="1"/>
        <v>#N/A</v>
      </c>
    </row>
    <row r="33" spans="1:14" s="127" customFormat="1">
      <c r="A33" s="190"/>
      <c r="B33" s="191"/>
      <c r="C33" s="191"/>
      <c r="D33" s="191"/>
      <c r="E33" s="192"/>
      <c r="F33" s="192"/>
      <c r="G33" s="164">
        <f t="shared" si="2"/>
        <v>0</v>
      </c>
      <c r="H33" s="193"/>
      <c r="I33" s="193"/>
      <c r="M33" s="172" t="e">
        <f t="shared" si="3"/>
        <v>#N/A</v>
      </c>
      <c r="N33" s="172" t="e">
        <f t="shared" si="1"/>
        <v>#N/A</v>
      </c>
    </row>
    <row r="34" spans="1:14" s="127" customFormat="1">
      <c r="A34" s="190"/>
      <c r="B34" s="191"/>
      <c r="C34" s="191"/>
      <c r="D34" s="191"/>
      <c r="E34" s="192"/>
      <c r="F34" s="192"/>
      <c r="G34" s="164">
        <f t="shared" si="2"/>
        <v>0</v>
      </c>
      <c r="H34" s="193"/>
      <c r="I34" s="193"/>
      <c r="M34" s="172" t="e">
        <f t="shared" si="3"/>
        <v>#N/A</v>
      </c>
      <c r="N34" s="172" t="e">
        <f t="shared" si="1"/>
        <v>#N/A</v>
      </c>
    </row>
    <row r="35" spans="1:14" s="127" customFormat="1">
      <c r="A35" s="190"/>
      <c r="B35" s="191"/>
      <c r="C35" s="191"/>
      <c r="D35" s="191"/>
      <c r="E35" s="192"/>
      <c r="F35" s="192"/>
      <c r="G35" s="164">
        <f t="shared" si="2"/>
        <v>0</v>
      </c>
      <c r="H35" s="193"/>
      <c r="I35" s="193"/>
      <c r="M35" s="172" t="e">
        <f t="shared" si="3"/>
        <v>#N/A</v>
      </c>
      <c r="N35" s="172" t="e">
        <f t="shared" si="1"/>
        <v>#N/A</v>
      </c>
    </row>
    <row r="36" spans="1:14" s="127" customFormat="1">
      <c r="A36" s="190"/>
      <c r="B36" s="191"/>
      <c r="C36" s="191"/>
      <c r="D36" s="191"/>
      <c r="E36" s="192"/>
      <c r="F36" s="192"/>
      <c r="G36" s="164">
        <f t="shared" si="2"/>
        <v>0</v>
      </c>
      <c r="H36" s="193"/>
      <c r="I36" s="193"/>
      <c r="M36" s="172" t="e">
        <f t="shared" si="3"/>
        <v>#N/A</v>
      </c>
      <c r="N36" s="172" t="e">
        <f t="shared" si="1"/>
        <v>#N/A</v>
      </c>
    </row>
    <row r="37" spans="1:14" s="127" customFormat="1">
      <c r="A37" s="190"/>
      <c r="B37" s="191"/>
      <c r="C37" s="191"/>
      <c r="D37" s="191"/>
      <c r="E37" s="192"/>
      <c r="F37" s="192"/>
      <c r="G37" s="164">
        <f t="shared" si="2"/>
        <v>0</v>
      </c>
      <c r="H37" s="193"/>
      <c r="I37" s="193"/>
      <c r="M37" s="172" t="e">
        <f t="shared" si="3"/>
        <v>#N/A</v>
      </c>
      <c r="N37" s="172" t="e">
        <f t="shared" si="1"/>
        <v>#N/A</v>
      </c>
    </row>
    <row r="38" spans="1:14" s="127" customFormat="1">
      <c r="A38" s="190"/>
      <c r="B38" s="191"/>
      <c r="C38" s="191"/>
      <c r="D38" s="191"/>
      <c r="E38" s="192"/>
      <c r="F38" s="192"/>
      <c r="G38" s="164">
        <f t="shared" si="2"/>
        <v>0</v>
      </c>
      <c r="H38" s="193"/>
      <c r="I38" s="193"/>
      <c r="M38" s="172" t="e">
        <f t="shared" si="3"/>
        <v>#N/A</v>
      </c>
      <c r="N38" s="172" t="e">
        <f t="shared" si="1"/>
        <v>#N/A</v>
      </c>
    </row>
    <row r="39" spans="1:14" s="127" customFormat="1">
      <c r="A39" s="190"/>
      <c r="B39" s="191"/>
      <c r="C39" s="191"/>
      <c r="D39" s="191"/>
      <c r="E39" s="192"/>
      <c r="F39" s="192"/>
      <c r="G39" s="164">
        <f t="shared" si="2"/>
        <v>0</v>
      </c>
      <c r="H39" s="193"/>
      <c r="I39" s="193"/>
      <c r="M39" s="172" t="e">
        <f t="shared" si="3"/>
        <v>#N/A</v>
      </c>
      <c r="N39" s="172" t="e">
        <f t="shared" si="1"/>
        <v>#N/A</v>
      </c>
    </row>
    <row r="40" spans="1:14" s="127" customFormat="1">
      <c r="A40" s="190"/>
      <c r="B40" s="191"/>
      <c r="C40" s="191"/>
      <c r="D40" s="191"/>
      <c r="E40" s="192"/>
      <c r="F40" s="192"/>
      <c r="G40" s="164">
        <f t="shared" si="2"/>
        <v>0</v>
      </c>
      <c r="H40" s="193"/>
      <c r="I40" s="193"/>
      <c r="M40" s="172" t="e">
        <f t="shared" si="3"/>
        <v>#N/A</v>
      </c>
      <c r="N40" s="172" t="e">
        <f t="shared" si="1"/>
        <v>#N/A</v>
      </c>
    </row>
    <row r="41" spans="1:14" s="127" customFormat="1">
      <c r="A41" s="190"/>
      <c r="B41" s="191"/>
      <c r="C41" s="191"/>
      <c r="D41" s="191"/>
      <c r="E41" s="192"/>
      <c r="F41" s="192"/>
      <c r="G41" s="164">
        <f t="shared" si="2"/>
        <v>0</v>
      </c>
      <c r="H41" s="193"/>
      <c r="I41" s="193"/>
      <c r="M41" s="172" t="e">
        <f t="shared" si="3"/>
        <v>#N/A</v>
      </c>
      <c r="N41" s="172" t="e">
        <f t="shared" si="1"/>
        <v>#N/A</v>
      </c>
    </row>
    <row r="42" spans="1:14" s="127" customFormat="1">
      <c r="A42" s="190"/>
      <c r="B42" s="191"/>
      <c r="C42" s="191"/>
      <c r="D42" s="191"/>
      <c r="E42" s="192"/>
      <c r="F42" s="192"/>
      <c r="G42" s="164">
        <f t="shared" si="2"/>
        <v>0</v>
      </c>
      <c r="H42" s="193"/>
      <c r="I42" s="193"/>
      <c r="M42" s="172" t="e">
        <f t="shared" si="3"/>
        <v>#N/A</v>
      </c>
      <c r="N42" s="172" t="e">
        <f t="shared" si="1"/>
        <v>#N/A</v>
      </c>
    </row>
    <row r="43" spans="1:14" s="127" customFormat="1">
      <c r="A43" s="190"/>
      <c r="B43" s="191"/>
      <c r="C43" s="191"/>
      <c r="D43" s="191"/>
      <c r="E43" s="192"/>
      <c r="F43" s="192"/>
      <c r="G43" s="164">
        <f t="shared" si="2"/>
        <v>0</v>
      </c>
      <c r="H43" s="193"/>
      <c r="I43" s="193"/>
      <c r="M43" s="172" t="e">
        <f t="shared" si="3"/>
        <v>#N/A</v>
      </c>
      <c r="N43" s="172" t="e">
        <f t="shared" si="1"/>
        <v>#N/A</v>
      </c>
    </row>
    <row r="44" spans="1:14" s="127" customFormat="1">
      <c r="A44" s="190"/>
      <c r="B44" s="191"/>
      <c r="C44" s="191"/>
      <c r="D44" s="191"/>
      <c r="E44" s="192"/>
      <c r="F44" s="192"/>
      <c r="G44" s="164">
        <f t="shared" si="2"/>
        <v>0</v>
      </c>
      <c r="H44" s="193"/>
      <c r="I44" s="193"/>
      <c r="M44" s="172" t="e">
        <f t="shared" si="3"/>
        <v>#N/A</v>
      </c>
      <c r="N44" s="172" t="e">
        <f t="shared" si="1"/>
        <v>#N/A</v>
      </c>
    </row>
    <row r="45" spans="1:14" s="127" customFormat="1">
      <c r="A45" s="190"/>
      <c r="B45" s="191"/>
      <c r="C45" s="191"/>
      <c r="D45" s="191"/>
      <c r="E45" s="192"/>
      <c r="F45" s="192"/>
      <c r="G45" s="164">
        <f t="shared" si="2"/>
        <v>0</v>
      </c>
      <c r="H45" s="193"/>
      <c r="I45" s="193"/>
      <c r="M45" s="172" t="e">
        <f t="shared" si="3"/>
        <v>#N/A</v>
      </c>
      <c r="N45" s="172" t="e">
        <f t="shared" si="1"/>
        <v>#N/A</v>
      </c>
    </row>
    <row r="46" spans="1:14" s="127" customFormat="1">
      <c r="A46" s="190"/>
      <c r="B46" s="191"/>
      <c r="C46" s="191"/>
      <c r="D46" s="191"/>
      <c r="E46" s="192"/>
      <c r="F46" s="192"/>
      <c r="G46" s="164">
        <f t="shared" si="2"/>
        <v>0</v>
      </c>
      <c r="H46" s="193"/>
      <c r="I46" s="193"/>
      <c r="M46" s="172" t="e">
        <f t="shared" si="3"/>
        <v>#N/A</v>
      </c>
      <c r="N46" s="172" t="e">
        <f t="shared" si="1"/>
        <v>#N/A</v>
      </c>
    </row>
    <row r="47" spans="1:14" s="127" customFormat="1">
      <c r="A47" s="190"/>
      <c r="B47" s="191"/>
      <c r="C47" s="191"/>
      <c r="D47" s="191"/>
      <c r="E47" s="192"/>
      <c r="F47" s="192"/>
      <c r="G47" s="164">
        <f t="shared" si="2"/>
        <v>0</v>
      </c>
      <c r="H47" s="193"/>
      <c r="I47" s="193"/>
      <c r="M47" s="172" t="e">
        <f t="shared" si="3"/>
        <v>#N/A</v>
      </c>
      <c r="N47" s="172" t="e">
        <f t="shared" si="1"/>
        <v>#N/A</v>
      </c>
    </row>
    <row r="48" spans="1:14" s="127" customFormat="1">
      <c r="A48" s="190"/>
      <c r="B48" s="191"/>
      <c r="C48" s="191"/>
      <c r="D48" s="191"/>
      <c r="E48" s="192"/>
      <c r="F48" s="192"/>
      <c r="G48" s="164">
        <f t="shared" ref="G48:G111" si="4">E48*F48</f>
        <v>0</v>
      </c>
      <c r="H48" s="193"/>
      <c r="I48" s="193"/>
      <c r="M48" s="172" t="e">
        <f t="shared" si="3"/>
        <v>#N/A</v>
      </c>
      <c r="N48" s="172" t="e">
        <f t="shared" si="1"/>
        <v>#N/A</v>
      </c>
    </row>
    <row r="49" spans="1:14" s="127" customFormat="1">
      <c r="A49" s="190"/>
      <c r="B49" s="191"/>
      <c r="C49" s="191"/>
      <c r="D49" s="191"/>
      <c r="E49" s="192"/>
      <c r="F49" s="192"/>
      <c r="G49" s="164">
        <f t="shared" si="4"/>
        <v>0</v>
      </c>
      <c r="H49" s="193"/>
      <c r="I49" s="193"/>
      <c r="M49" s="172" t="e">
        <f t="shared" si="3"/>
        <v>#N/A</v>
      </c>
      <c r="N49" s="172" t="e">
        <f t="shared" si="1"/>
        <v>#N/A</v>
      </c>
    </row>
    <row r="50" spans="1:14" s="127" customFormat="1">
      <c r="A50" s="190"/>
      <c r="B50" s="191"/>
      <c r="C50" s="191"/>
      <c r="D50" s="191"/>
      <c r="E50" s="192"/>
      <c r="F50" s="192"/>
      <c r="G50" s="164">
        <f t="shared" si="4"/>
        <v>0</v>
      </c>
      <c r="H50" s="193"/>
      <c r="I50" s="193"/>
      <c r="M50" s="172" t="e">
        <f t="shared" si="3"/>
        <v>#N/A</v>
      </c>
      <c r="N50" s="172" t="e">
        <f t="shared" si="1"/>
        <v>#N/A</v>
      </c>
    </row>
    <row r="51" spans="1:14" s="127" customFormat="1">
      <c r="A51" s="190"/>
      <c r="B51" s="191"/>
      <c r="C51" s="191"/>
      <c r="D51" s="191"/>
      <c r="E51" s="192"/>
      <c r="F51" s="192"/>
      <c r="G51" s="164">
        <f t="shared" si="4"/>
        <v>0</v>
      </c>
      <c r="H51" s="193"/>
      <c r="I51" s="193"/>
      <c r="M51" s="172" t="e">
        <f t="shared" si="3"/>
        <v>#N/A</v>
      </c>
      <c r="N51" s="172" t="e">
        <f t="shared" si="1"/>
        <v>#N/A</v>
      </c>
    </row>
    <row r="52" spans="1:14" s="127" customFormat="1">
      <c r="A52" s="190"/>
      <c r="B52" s="191"/>
      <c r="C52" s="191"/>
      <c r="D52" s="191"/>
      <c r="E52" s="192"/>
      <c r="F52" s="192"/>
      <c r="G52" s="164">
        <f t="shared" si="4"/>
        <v>0</v>
      </c>
      <c r="H52" s="193"/>
      <c r="I52" s="193"/>
      <c r="M52" s="172" t="e">
        <f t="shared" si="3"/>
        <v>#N/A</v>
      </c>
      <c r="N52" s="172" t="e">
        <f t="shared" si="1"/>
        <v>#N/A</v>
      </c>
    </row>
    <row r="53" spans="1:14" s="127" customFormat="1">
      <c r="A53" s="190"/>
      <c r="B53" s="191"/>
      <c r="C53" s="191"/>
      <c r="D53" s="191"/>
      <c r="E53" s="192"/>
      <c r="F53" s="192"/>
      <c r="G53" s="164">
        <f t="shared" si="4"/>
        <v>0</v>
      </c>
      <c r="H53" s="193"/>
      <c r="I53" s="193"/>
      <c r="M53" s="172" t="e">
        <f t="shared" si="3"/>
        <v>#N/A</v>
      </c>
      <c r="N53" s="172" t="e">
        <f t="shared" si="1"/>
        <v>#N/A</v>
      </c>
    </row>
    <row r="54" spans="1:14" s="127" customFormat="1">
      <c r="A54" s="190"/>
      <c r="B54" s="191"/>
      <c r="C54" s="191"/>
      <c r="D54" s="191"/>
      <c r="E54" s="192"/>
      <c r="F54" s="192"/>
      <c r="G54" s="164">
        <f t="shared" si="4"/>
        <v>0</v>
      </c>
      <c r="H54" s="193"/>
      <c r="I54" s="193"/>
      <c r="M54" s="172" t="e">
        <f t="shared" si="3"/>
        <v>#N/A</v>
      </c>
      <c r="N54" s="172" t="e">
        <f t="shared" si="1"/>
        <v>#N/A</v>
      </c>
    </row>
    <row r="55" spans="1:14" s="127" customFormat="1">
      <c r="A55" s="190"/>
      <c r="B55" s="191"/>
      <c r="C55" s="191"/>
      <c r="D55" s="191"/>
      <c r="E55" s="192"/>
      <c r="F55" s="192"/>
      <c r="G55" s="164">
        <f t="shared" si="4"/>
        <v>0</v>
      </c>
      <c r="H55" s="193"/>
      <c r="I55" s="193"/>
      <c r="M55" s="172" t="e">
        <f t="shared" si="3"/>
        <v>#N/A</v>
      </c>
      <c r="N55" s="172" t="e">
        <f t="shared" si="1"/>
        <v>#N/A</v>
      </c>
    </row>
    <row r="56" spans="1:14" s="127" customFormat="1">
      <c r="A56" s="190"/>
      <c r="B56" s="191"/>
      <c r="C56" s="191"/>
      <c r="D56" s="191"/>
      <c r="E56" s="192"/>
      <c r="F56" s="192"/>
      <c r="G56" s="164">
        <f t="shared" si="4"/>
        <v>0</v>
      </c>
      <c r="H56" s="193"/>
      <c r="I56" s="193"/>
      <c r="M56" s="172" t="e">
        <f t="shared" si="3"/>
        <v>#N/A</v>
      </c>
      <c r="N56" s="172" t="e">
        <f t="shared" si="1"/>
        <v>#N/A</v>
      </c>
    </row>
    <row r="57" spans="1:14" s="127" customFormat="1">
      <c r="A57" s="190"/>
      <c r="B57" s="191"/>
      <c r="C57" s="191"/>
      <c r="D57" s="191"/>
      <c r="E57" s="192"/>
      <c r="F57" s="192"/>
      <c r="G57" s="164">
        <f t="shared" si="4"/>
        <v>0</v>
      </c>
      <c r="H57" s="193"/>
      <c r="I57" s="193"/>
      <c r="M57" s="172" t="e">
        <f t="shared" si="3"/>
        <v>#N/A</v>
      </c>
      <c r="N57" s="172" t="e">
        <f t="shared" si="1"/>
        <v>#N/A</v>
      </c>
    </row>
    <row r="58" spans="1:14" s="127" customFormat="1">
      <c r="A58" s="190"/>
      <c r="B58" s="191"/>
      <c r="C58" s="191"/>
      <c r="D58" s="191"/>
      <c r="E58" s="192"/>
      <c r="F58" s="192"/>
      <c r="G58" s="164">
        <f t="shared" si="4"/>
        <v>0</v>
      </c>
      <c r="H58" s="193"/>
      <c r="I58" s="193"/>
      <c r="M58" s="172" t="e">
        <f t="shared" si="3"/>
        <v>#N/A</v>
      </c>
      <c r="N58" s="172" t="e">
        <f t="shared" si="1"/>
        <v>#N/A</v>
      </c>
    </row>
    <row r="59" spans="1:14" s="127" customFormat="1">
      <c r="A59" s="190"/>
      <c r="B59" s="191"/>
      <c r="C59" s="191"/>
      <c r="D59" s="191"/>
      <c r="E59" s="192"/>
      <c r="F59" s="192"/>
      <c r="G59" s="164">
        <f t="shared" si="4"/>
        <v>0</v>
      </c>
      <c r="H59" s="193"/>
      <c r="I59" s="193"/>
      <c r="M59" s="172" t="e">
        <f t="shared" si="3"/>
        <v>#N/A</v>
      </c>
      <c r="N59" s="172" t="e">
        <f t="shared" si="1"/>
        <v>#N/A</v>
      </c>
    </row>
    <row r="60" spans="1:14" s="127" customFormat="1">
      <c r="A60" s="190"/>
      <c r="B60" s="191"/>
      <c r="C60" s="191"/>
      <c r="D60" s="191"/>
      <c r="E60" s="192"/>
      <c r="F60" s="192"/>
      <c r="G60" s="164">
        <f t="shared" si="4"/>
        <v>0</v>
      </c>
      <c r="H60" s="193"/>
      <c r="I60" s="193"/>
      <c r="M60" s="172" t="e">
        <f t="shared" si="3"/>
        <v>#N/A</v>
      </c>
      <c r="N60" s="172" t="e">
        <f t="shared" si="1"/>
        <v>#N/A</v>
      </c>
    </row>
    <row r="61" spans="1:14" s="127" customFormat="1">
      <c r="A61" s="190"/>
      <c r="B61" s="191"/>
      <c r="C61" s="191"/>
      <c r="D61" s="191"/>
      <c r="E61" s="192"/>
      <c r="F61" s="192"/>
      <c r="G61" s="164">
        <f t="shared" si="4"/>
        <v>0</v>
      </c>
      <c r="H61" s="193"/>
      <c r="I61" s="193"/>
      <c r="M61" s="172" t="e">
        <f t="shared" si="3"/>
        <v>#N/A</v>
      </c>
      <c r="N61" s="172" t="e">
        <f t="shared" si="1"/>
        <v>#N/A</v>
      </c>
    </row>
    <row r="62" spans="1:14" s="127" customFormat="1">
      <c r="A62" s="190"/>
      <c r="B62" s="191"/>
      <c r="C62" s="191"/>
      <c r="D62" s="191"/>
      <c r="E62" s="192"/>
      <c r="F62" s="192"/>
      <c r="G62" s="164">
        <f t="shared" si="4"/>
        <v>0</v>
      </c>
      <c r="H62" s="193"/>
      <c r="I62" s="193"/>
      <c r="M62" s="172" t="e">
        <f t="shared" si="3"/>
        <v>#N/A</v>
      </c>
      <c r="N62" s="172" t="e">
        <f t="shared" si="1"/>
        <v>#N/A</v>
      </c>
    </row>
    <row r="63" spans="1:14" s="127" customFormat="1">
      <c r="A63" s="190"/>
      <c r="B63" s="191"/>
      <c r="C63" s="191"/>
      <c r="D63" s="191"/>
      <c r="E63" s="192"/>
      <c r="F63" s="192"/>
      <c r="G63" s="164">
        <f t="shared" si="4"/>
        <v>0</v>
      </c>
      <c r="H63" s="193"/>
      <c r="I63" s="193"/>
      <c r="M63" s="172" t="e">
        <f t="shared" si="3"/>
        <v>#N/A</v>
      </c>
      <c r="N63" s="172" t="e">
        <f t="shared" si="1"/>
        <v>#N/A</v>
      </c>
    </row>
    <row r="64" spans="1:14" s="127" customFormat="1">
      <c r="A64" s="190"/>
      <c r="B64" s="191"/>
      <c r="C64" s="191"/>
      <c r="D64" s="191"/>
      <c r="E64" s="192"/>
      <c r="F64" s="192"/>
      <c r="G64" s="164">
        <f t="shared" si="4"/>
        <v>0</v>
      </c>
      <c r="H64" s="193"/>
      <c r="I64" s="193"/>
      <c r="M64" s="172" t="e">
        <f t="shared" si="3"/>
        <v>#N/A</v>
      </c>
      <c r="N64" s="172" t="e">
        <f t="shared" si="1"/>
        <v>#N/A</v>
      </c>
    </row>
    <row r="65" spans="1:14" s="127" customFormat="1">
      <c r="A65" s="190"/>
      <c r="B65" s="191"/>
      <c r="C65" s="191"/>
      <c r="D65" s="191"/>
      <c r="E65" s="192"/>
      <c r="F65" s="192"/>
      <c r="G65" s="164">
        <f t="shared" si="4"/>
        <v>0</v>
      </c>
      <c r="H65" s="193"/>
      <c r="I65" s="193"/>
      <c r="M65" s="172" t="e">
        <f t="shared" si="3"/>
        <v>#N/A</v>
      </c>
      <c r="N65" s="172" t="e">
        <f t="shared" si="1"/>
        <v>#N/A</v>
      </c>
    </row>
    <row r="66" spans="1:14" s="127" customFormat="1">
      <c r="A66" s="190"/>
      <c r="B66" s="191"/>
      <c r="C66" s="191"/>
      <c r="D66" s="191"/>
      <c r="E66" s="192"/>
      <c r="F66" s="192"/>
      <c r="G66" s="164">
        <f t="shared" si="4"/>
        <v>0</v>
      </c>
      <c r="H66" s="193"/>
      <c r="I66" s="193"/>
      <c r="M66" s="172" t="e">
        <f t="shared" si="3"/>
        <v>#N/A</v>
      </c>
      <c r="N66" s="172" t="e">
        <f t="shared" si="1"/>
        <v>#N/A</v>
      </c>
    </row>
    <row r="67" spans="1:14" s="127" customFormat="1">
      <c r="A67" s="190"/>
      <c r="B67" s="191"/>
      <c r="C67" s="191"/>
      <c r="D67" s="191"/>
      <c r="E67" s="192"/>
      <c r="F67" s="192"/>
      <c r="G67" s="164">
        <f t="shared" si="4"/>
        <v>0</v>
      </c>
      <c r="H67" s="193"/>
      <c r="I67" s="193"/>
      <c r="M67" s="172" t="e">
        <f t="shared" si="3"/>
        <v>#N/A</v>
      </c>
      <c r="N67" s="172" t="e">
        <f t="shared" si="1"/>
        <v>#N/A</v>
      </c>
    </row>
    <row r="68" spans="1:14" s="127" customFormat="1">
      <c r="A68" s="190"/>
      <c r="B68" s="191"/>
      <c r="C68" s="191"/>
      <c r="D68" s="191"/>
      <c r="E68" s="192"/>
      <c r="F68" s="192"/>
      <c r="G68" s="164">
        <f t="shared" si="4"/>
        <v>0</v>
      </c>
      <c r="H68" s="193"/>
      <c r="I68" s="193"/>
      <c r="M68" s="172" t="e">
        <f t="shared" si="3"/>
        <v>#N/A</v>
      </c>
      <c r="N68" s="172" t="e">
        <f t="shared" si="1"/>
        <v>#N/A</v>
      </c>
    </row>
    <row r="69" spans="1:14" s="127" customFormat="1">
      <c r="A69" s="190"/>
      <c r="B69" s="191"/>
      <c r="C69" s="191"/>
      <c r="D69" s="191"/>
      <c r="E69" s="192"/>
      <c r="F69" s="192"/>
      <c r="G69" s="164">
        <f t="shared" si="4"/>
        <v>0</v>
      </c>
      <c r="H69" s="193"/>
      <c r="I69" s="193"/>
      <c r="M69" s="172" t="e">
        <f t="shared" si="3"/>
        <v>#N/A</v>
      </c>
      <c r="N69" s="172" t="e">
        <f t="shared" si="1"/>
        <v>#N/A</v>
      </c>
    </row>
    <row r="70" spans="1:14" s="127" customFormat="1">
      <c r="A70" s="190"/>
      <c r="B70" s="191"/>
      <c r="C70" s="191"/>
      <c r="D70" s="191"/>
      <c r="E70" s="192"/>
      <c r="F70" s="192"/>
      <c r="G70" s="164">
        <f t="shared" si="4"/>
        <v>0</v>
      </c>
      <c r="H70" s="193"/>
      <c r="I70" s="193"/>
      <c r="M70" s="172" t="e">
        <f t="shared" si="3"/>
        <v>#N/A</v>
      </c>
      <c r="N70" s="172" t="e">
        <f t="shared" si="1"/>
        <v>#N/A</v>
      </c>
    </row>
    <row r="71" spans="1:14" s="127" customFormat="1">
      <c r="A71" s="190"/>
      <c r="B71" s="191"/>
      <c r="C71" s="191"/>
      <c r="D71" s="191"/>
      <c r="E71" s="192"/>
      <c r="F71" s="192"/>
      <c r="G71" s="164">
        <f t="shared" si="4"/>
        <v>0</v>
      </c>
      <c r="H71" s="193"/>
      <c r="I71" s="193"/>
      <c r="M71" s="172" t="e">
        <f t="shared" si="3"/>
        <v>#N/A</v>
      </c>
      <c r="N71" s="172" t="e">
        <f t="shared" si="1"/>
        <v>#N/A</v>
      </c>
    </row>
    <row r="72" spans="1:14" s="127" customFormat="1">
      <c r="A72" s="190"/>
      <c r="B72" s="191"/>
      <c r="C72" s="191"/>
      <c r="D72" s="191"/>
      <c r="E72" s="192"/>
      <c r="F72" s="192"/>
      <c r="G72" s="164">
        <f t="shared" si="4"/>
        <v>0</v>
      </c>
      <c r="H72" s="193"/>
      <c r="I72" s="193"/>
      <c r="M72" s="172" t="e">
        <f t="shared" si="3"/>
        <v>#N/A</v>
      </c>
      <c r="N72" s="172" t="e">
        <f t="shared" si="1"/>
        <v>#N/A</v>
      </c>
    </row>
    <row r="73" spans="1:14" s="127" customFormat="1">
      <c r="A73" s="190"/>
      <c r="B73" s="191"/>
      <c r="C73" s="191"/>
      <c r="D73" s="191"/>
      <c r="E73" s="192"/>
      <c r="F73" s="192"/>
      <c r="G73" s="164">
        <f t="shared" si="4"/>
        <v>0</v>
      </c>
      <c r="H73" s="193"/>
      <c r="I73" s="193"/>
      <c r="M73" s="172" t="e">
        <f t="shared" si="3"/>
        <v>#N/A</v>
      </c>
      <c r="N73" s="172" t="e">
        <f t="shared" si="1"/>
        <v>#N/A</v>
      </c>
    </row>
    <row r="74" spans="1:14" s="127" customFormat="1">
      <c r="A74" s="190"/>
      <c r="B74" s="191"/>
      <c r="C74" s="191"/>
      <c r="D74" s="191"/>
      <c r="E74" s="192"/>
      <c r="F74" s="192"/>
      <c r="G74" s="164">
        <f t="shared" si="4"/>
        <v>0</v>
      </c>
      <c r="H74" s="193"/>
      <c r="I74" s="193"/>
      <c r="M74" s="172" t="e">
        <f t="shared" si="3"/>
        <v>#N/A</v>
      </c>
      <c r="N74" s="172" t="e">
        <f t="shared" si="1"/>
        <v>#N/A</v>
      </c>
    </row>
    <row r="75" spans="1:14" s="127" customFormat="1">
      <c r="A75" s="190"/>
      <c r="B75" s="191"/>
      <c r="C75" s="191"/>
      <c r="D75" s="191"/>
      <c r="E75" s="192"/>
      <c r="F75" s="192"/>
      <c r="G75" s="164">
        <f t="shared" si="4"/>
        <v>0</v>
      </c>
      <c r="H75" s="193"/>
      <c r="I75" s="193"/>
      <c r="M75" s="172" t="e">
        <f t="shared" si="3"/>
        <v>#N/A</v>
      </c>
      <c r="N75" s="172" t="e">
        <f t="shared" si="1"/>
        <v>#N/A</v>
      </c>
    </row>
    <row r="76" spans="1:14" s="127" customFormat="1">
      <c r="A76" s="190"/>
      <c r="B76" s="191"/>
      <c r="C76" s="191"/>
      <c r="D76" s="191"/>
      <c r="E76" s="192"/>
      <c r="F76" s="192"/>
      <c r="G76" s="164">
        <f t="shared" si="4"/>
        <v>0</v>
      </c>
      <c r="H76" s="193"/>
      <c r="I76" s="193"/>
      <c r="M76" s="172" t="e">
        <f t="shared" si="3"/>
        <v>#N/A</v>
      </c>
      <c r="N76" s="172" t="e">
        <f t="shared" si="1"/>
        <v>#N/A</v>
      </c>
    </row>
    <row r="77" spans="1:14" s="127" customFormat="1">
      <c r="A77" s="190"/>
      <c r="B77" s="191"/>
      <c r="C77" s="191"/>
      <c r="D77" s="191"/>
      <c r="E77" s="192"/>
      <c r="F77" s="192"/>
      <c r="G77" s="164">
        <f t="shared" si="4"/>
        <v>0</v>
      </c>
      <c r="H77" s="193"/>
      <c r="I77" s="193"/>
      <c r="M77" s="172" t="e">
        <f t="shared" si="3"/>
        <v>#N/A</v>
      </c>
      <c r="N77" s="172" t="e">
        <f t="shared" si="1"/>
        <v>#N/A</v>
      </c>
    </row>
    <row r="78" spans="1:14" s="127" customFormat="1">
      <c r="A78" s="190"/>
      <c r="B78" s="191"/>
      <c r="C78" s="191"/>
      <c r="D78" s="191"/>
      <c r="E78" s="192"/>
      <c r="F78" s="192"/>
      <c r="G78" s="164">
        <f t="shared" si="4"/>
        <v>0</v>
      </c>
      <c r="H78" s="193"/>
      <c r="I78" s="193"/>
      <c r="M78" s="172" t="e">
        <f t="shared" si="3"/>
        <v>#N/A</v>
      </c>
      <c r="N78" s="172" t="e">
        <f t="shared" si="1"/>
        <v>#N/A</v>
      </c>
    </row>
    <row r="79" spans="1:14" s="127" customFormat="1">
      <c r="A79" s="190"/>
      <c r="B79" s="191"/>
      <c r="C79" s="191"/>
      <c r="D79" s="191"/>
      <c r="E79" s="192"/>
      <c r="F79" s="192"/>
      <c r="G79" s="164">
        <f t="shared" si="4"/>
        <v>0</v>
      </c>
      <c r="H79" s="193"/>
      <c r="I79" s="193"/>
      <c r="M79" s="172" t="e">
        <f t="shared" si="3"/>
        <v>#N/A</v>
      </c>
      <c r="N79" s="172" t="e">
        <f t="shared" si="1"/>
        <v>#N/A</v>
      </c>
    </row>
    <row r="80" spans="1:14" s="127" customFormat="1">
      <c r="A80" s="190"/>
      <c r="B80" s="191"/>
      <c r="C80" s="191"/>
      <c r="D80" s="191"/>
      <c r="E80" s="192"/>
      <c r="F80" s="192"/>
      <c r="G80" s="164">
        <f t="shared" si="4"/>
        <v>0</v>
      </c>
      <c r="H80" s="193"/>
      <c r="I80" s="193"/>
      <c r="M80" s="172" t="e">
        <f t="shared" si="3"/>
        <v>#N/A</v>
      </c>
      <c r="N80" s="172" t="e">
        <f t="shared" si="1"/>
        <v>#N/A</v>
      </c>
    </row>
    <row r="81" spans="1:14" s="127" customFormat="1">
      <c r="A81" s="190"/>
      <c r="B81" s="191"/>
      <c r="C81" s="191"/>
      <c r="D81" s="191"/>
      <c r="E81" s="192"/>
      <c r="F81" s="192"/>
      <c r="G81" s="164">
        <f t="shared" si="4"/>
        <v>0</v>
      </c>
      <c r="H81" s="193"/>
      <c r="I81" s="193"/>
      <c r="M81" s="172" t="e">
        <f t="shared" si="3"/>
        <v>#N/A</v>
      </c>
      <c r="N81" s="172" t="e">
        <f t="shared" si="1"/>
        <v>#N/A</v>
      </c>
    </row>
    <row r="82" spans="1:14" s="127" customFormat="1">
      <c r="A82" s="190"/>
      <c r="B82" s="191"/>
      <c r="C82" s="191"/>
      <c r="D82" s="191"/>
      <c r="E82" s="192"/>
      <c r="F82" s="192"/>
      <c r="G82" s="164">
        <f t="shared" si="4"/>
        <v>0</v>
      </c>
      <c r="H82" s="193"/>
      <c r="I82" s="193"/>
      <c r="M82" s="172" t="e">
        <f t="shared" si="3"/>
        <v>#N/A</v>
      </c>
      <c r="N82" s="172" t="e">
        <f t="shared" si="1"/>
        <v>#N/A</v>
      </c>
    </row>
    <row r="83" spans="1:14" s="127" customFormat="1">
      <c r="A83" s="190"/>
      <c r="B83" s="191"/>
      <c r="C83" s="191"/>
      <c r="D83" s="191"/>
      <c r="E83" s="192"/>
      <c r="F83" s="192"/>
      <c r="G83" s="164">
        <f t="shared" si="4"/>
        <v>0</v>
      </c>
      <c r="H83" s="193"/>
      <c r="I83" s="193"/>
      <c r="M83" s="172" t="e">
        <f t="shared" si="3"/>
        <v>#N/A</v>
      </c>
      <c r="N83" s="172" t="e">
        <f t="shared" ref="N83:N133" si="5">M83*F83</f>
        <v>#N/A</v>
      </c>
    </row>
    <row r="84" spans="1:14" s="127" customFormat="1">
      <c r="A84" s="190"/>
      <c r="B84" s="191"/>
      <c r="C84" s="191"/>
      <c r="D84" s="191"/>
      <c r="E84" s="192"/>
      <c r="F84" s="192"/>
      <c r="G84" s="164">
        <f t="shared" si="4"/>
        <v>0</v>
      </c>
      <c r="H84" s="193"/>
      <c r="I84" s="193"/>
      <c r="M84" s="172" t="e">
        <f t="shared" ref="M84:M133" si="6">IF(OR(E84&lt;=VLOOKUP(A84,$L$6:$N$9,2,FALSE),VLOOKUP(A84,$L$6:$N$9,3,FALSE)&lt;&gt;"／台"),E84,VLOOKUP(A84,$L$6:$N$9,2,FALSE))</f>
        <v>#N/A</v>
      </c>
      <c r="N84" s="172" t="e">
        <f t="shared" si="5"/>
        <v>#N/A</v>
      </c>
    </row>
    <row r="85" spans="1:14" s="127" customFormat="1">
      <c r="A85" s="190"/>
      <c r="B85" s="191"/>
      <c r="C85" s="191"/>
      <c r="D85" s="191"/>
      <c r="E85" s="192"/>
      <c r="F85" s="192"/>
      <c r="G85" s="164">
        <f t="shared" si="4"/>
        <v>0</v>
      </c>
      <c r="H85" s="193"/>
      <c r="I85" s="193"/>
      <c r="M85" s="172" t="e">
        <f t="shared" si="6"/>
        <v>#N/A</v>
      </c>
      <c r="N85" s="172" t="e">
        <f t="shared" si="5"/>
        <v>#N/A</v>
      </c>
    </row>
    <row r="86" spans="1:14" s="127" customFormat="1">
      <c r="A86" s="190"/>
      <c r="B86" s="191"/>
      <c r="C86" s="191"/>
      <c r="D86" s="191"/>
      <c r="E86" s="192"/>
      <c r="F86" s="192"/>
      <c r="G86" s="164">
        <f t="shared" si="4"/>
        <v>0</v>
      </c>
      <c r="H86" s="193"/>
      <c r="I86" s="193"/>
      <c r="M86" s="172" t="e">
        <f t="shared" si="6"/>
        <v>#N/A</v>
      </c>
      <c r="N86" s="172" t="e">
        <f t="shared" si="5"/>
        <v>#N/A</v>
      </c>
    </row>
    <row r="87" spans="1:14" s="127" customFormat="1">
      <c r="A87" s="190"/>
      <c r="B87" s="191"/>
      <c r="C87" s="191"/>
      <c r="D87" s="191"/>
      <c r="E87" s="192"/>
      <c r="F87" s="192"/>
      <c r="G87" s="164">
        <f t="shared" si="4"/>
        <v>0</v>
      </c>
      <c r="H87" s="193"/>
      <c r="I87" s="193"/>
      <c r="M87" s="172" t="e">
        <f t="shared" si="6"/>
        <v>#N/A</v>
      </c>
      <c r="N87" s="172" t="e">
        <f t="shared" si="5"/>
        <v>#N/A</v>
      </c>
    </row>
    <row r="88" spans="1:14" s="127" customFormat="1">
      <c r="A88" s="190"/>
      <c r="B88" s="191"/>
      <c r="C88" s="191"/>
      <c r="D88" s="191"/>
      <c r="E88" s="192"/>
      <c r="F88" s="192"/>
      <c r="G88" s="164">
        <f t="shared" si="4"/>
        <v>0</v>
      </c>
      <c r="H88" s="193"/>
      <c r="I88" s="193"/>
      <c r="M88" s="172" t="e">
        <f t="shared" si="6"/>
        <v>#N/A</v>
      </c>
      <c r="N88" s="172" t="e">
        <f t="shared" si="5"/>
        <v>#N/A</v>
      </c>
    </row>
    <row r="89" spans="1:14" s="127" customFormat="1">
      <c r="A89" s="190"/>
      <c r="B89" s="191"/>
      <c r="C89" s="191"/>
      <c r="D89" s="191"/>
      <c r="E89" s="192"/>
      <c r="F89" s="192"/>
      <c r="G89" s="164">
        <f t="shared" si="4"/>
        <v>0</v>
      </c>
      <c r="H89" s="193"/>
      <c r="I89" s="193"/>
      <c r="M89" s="172" t="e">
        <f t="shared" si="6"/>
        <v>#N/A</v>
      </c>
      <c r="N89" s="172" t="e">
        <f t="shared" si="5"/>
        <v>#N/A</v>
      </c>
    </row>
    <row r="90" spans="1:14" s="127" customFormat="1">
      <c r="A90" s="190"/>
      <c r="B90" s="191"/>
      <c r="C90" s="191"/>
      <c r="D90" s="191"/>
      <c r="E90" s="192"/>
      <c r="F90" s="192"/>
      <c r="G90" s="164">
        <f t="shared" si="4"/>
        <v>0</v>
      </c>
      <c r="H90" s="193"/>
      <c r="I90" s="193"/>
      <c r="M90" s="172" t="e">
        <f t="shared" si="6"/>
        <v>#N/A</v>
      </c>
      <c r="N90" s="172" t="e">
        <f t="shared" si="5"/>
        <v>#N/A</v>
      </c>
    </row>
    <row r="91" spans="1:14" s="127" customFormat="1">
      <c r="A91" s="190"/>
      <c r="B91" s="191"/>
      <c r="C91" s="191"/>
      <c r="D91" s="191"/>
      <c r="E91" s="192"/>
      <c r="F91" s="192"/>
      <c r="G91" s="164">
        <f t="shared" si="4"/>
        <v>0</v>
      </c>
      <c r="H91" s="193"/>
      <c r="I91" s="193"/>
      <c r="M91" s="172" t="e">
        <f t="shared" si="6"/>
        <v>#N/A</v>
      </c>
      <c r="N91" s="172" t="e">
        <f t="shared" si="5"/>
        <v>#N/A</v>
      </c>
    </row>
    <row r="92" spans="1:14" s="127" customFormat="1">
      <c r="A92" s="190"/>
      <c r="B92" s="191"/>
      <c r="C92" s="191"/>
      <c r="D92" s="191"/>
      <c r="E92" s="192"/>
      <c r="F92" s="192"/>
      <c r="G92" s="164">
        <f t="shared" si="4"/>
        <v>0</v>
      </c>
      <c r="H92" s="193"/>
      <c r="I92" s="193"/>
      <c r="M92" s="172" t="e">
        <f t="shared" si="6"/>
        <v>#N/A</v>
      </c>
      <c r="N92" s="172" t="e">
        <f t="shared" si="5"/>
        <v>#N/A</v>
      </c>
    </row>
    <row r="93" spans="1:14" s="127" customFormat="1">
      <c r="A93" s="190"/>
      <c r="B93" s="191"/>
      <c r="C93" s="191"/>
      <c r="D93" s="191"/>
      <c r="E93" s="192"/>
      <c r="F93" s="192"/>
      <c r="G93" s="164">
        <f t="shared" si="4"/>
        <v>0</v>
      </c>
      <c r="H93" s="193"/>
      <c r="I93" s="193"/>
      <c r="M93" s="172" t="e">
        <f t="shared" si="6"/>
        <v>#N/A</v>
      </c>
      <c r="N93" s="172" t="e">
        <f t="shared" si="5"/>
        <v>#N/A</v>
      </c>
    </row>
    <row r="94" spans="1:14" s="127" customFormat="1">
      <c r="A94" s="190"/>
      <c r="B94" s="191"/>
      <c r="C94" s="191"/>
      <c r="D94" s="191"/>
      <c r="E94" s="192"/>
      <c r="F94" s="192"/>
      <c r="G94" s="164">
        <f t="shared" si="4"/>
        <v>0</v>
      </c>
      <c r="H94" s="193"/>
      <c r="I94" s="193"/>
      <c r="M94" s="172" t="e">
        <f t="shared" si="6"/>
        <v>#N/A</v>
      </c>
      <c r="N94" s="172" t="e">
        <f t="shared" si="5"/>
        <v>#N/A</v>
      </c>
    </row>
    <row r="95" spans="1:14" s="127" customFormat="1">
      <c r="A95" s="190"/>
      <c r="B95" s="191"/>
      <c r="C95" s="191"/>
      <c r="D95" s="191"/>
      <c r="E95" s="192"/>
      <c r="F95" s="192"/>
      <c r="G95" s="164">
        <f t="shared" si="4"/>
        <v>0</v>
      </c>
      <c r="H95" s="193"/>
      <c r="I95" s="193"/>
      <c r="M95" s="172" t="e">
        <f t="shared" si="6"/>
        <v>#N/A</v>
      </c>
      <c r="N95" s="172" t="e">
        <f t="shared" si="5"/>
        <v>#N/A</v>
      </c>
    </row>
    <row r="96" spans="1:14" s="127" customFormat="1">
      <c r="A96" s="190"/>
      <c r="B96" s="191"/>
      <c r="C96" s="191"/>
      <c r="D96" s="191"/>
      <c r="E96" s="192"/>
      <c r="F96" s="192"/>
      <c r="G96" s="164">
        <f t="shared" si="4"/>
        <v>0</v>
      </c>
      <c r="H96" s="193"/>
      <c r="I96" s="193"/>
      <c r="M96" s="172" t="e">
        <f t="shared" si="6"/>
        <v>#N/A</v>
      </c>
      <c r="N96" s="172" t="e">
        <f t="shared" si="5"/>
        <v>#N/A</v>
      </c>
    </row>
    <row r="97" spans="1:14" s="127" customFormat="1">
      <c r="A97" s="190"/>
      <c r="B97" s="191"/>
      <c r="C97" s="191"/>
      <c r="D97" s="191"/>
      <c r="E97" s="192"/>
      <c r="F97" s="192"/>
      <c r="G97" s="164">
        <f t="shared" si="4"/>
        <v>0</v>
      </c>
      <c r="H97" s="193"/>
      <c r="I97" s="193"/>
      <c r="M97" s="172" t="e">
        <f t="shared" si="6"/>
        <v>#N/A</v>
      </c>
      <c r="N97" s="172" t="e">
        <f t="shared" si="5"/>
        <v>#N/A</v>
      </c>
    </row>
    <row r="98" spans="1:14" s="127" customFormat="1">
      <c r="A98" s="190"/>
      <c r="B98" s="191"/>
      <c r="C98" s="191"/>
      <c r="D98" s="191"/>
      <c r="E98" s="192"/>
      <c r="F98" s="192"/>
      <c r="G98" s="164">
        <f t="shared" si="4"/>
        <v>0</v>
      </c>
      <c r="H98" s="193"/>
      <c r="I98" s="193"/>
      <c r="M98" s="172" t="e">
        <f t="shared" si="6"/>
        <v>#N/A</v>
      </c>
      <c r="N98" s="172" t="e">
        <f t="shared" si="5"/>
        <v>#N/A</v>
      </c>
    </row>
    <row r="99" spans="1:14" s="127" customFormat="1">
      <c r="A99" s="190"/>
      <c r="B99" s="191"/>
      <c r="C99" s="191"/>
      <c r="D99" s="191"/>
      <c r="E99" s="192"/>
      <c r="F99" s="192"/>
      <c r="G99" s="164">
        <f t="shared" si="4"/>
        <v>0</v>
      </c>
      <c r="H99" s="193"/>
      <c r="I99" s="193"/>
      <c r="M99" s="172" t="e">
        <f t="shared" si="6"/>
        <v>#N/A</v>
      </c>
      <c r="N99" s="172" t="e">
        <f t="shared" si="5"/>
        <v>#N/A</v>
      </c>
    </row>
    <row r="100" spans="1:14" s="127" customFormat="1">
      <c r="A100" s="190"/>
      <c r="B100" s="191"/>
      <c r="C100" s="191"/>
      <c r="D100" s="191"/>
      <c r="E100" s="192"/>
      <c r="F100" s="192"/>
      <c r="G100" s="164">
        <f t="shared" si="4"/>
        <v>0</v>
      </c>
      <c r="H100" s="193"/>
      <c r="I100" s="193"/>
      <c r="M100" s="172" t="e">
        <f t="shared" si="6"/>
        <v>#N/A</v>
      </c>
      <c r="N100" s="172" t="e">
        <f t="shared" si="5"/>
        <v>#N/A</v>
      </c>
    </row>
    <row r="101" spans="1:14" s="127" customFormat="1">
      <c r="A101" s="190"/>
      <c r="B101" s="191"/>
      <c r="C101" s="191"/>
      <c r="D101" s="191"/>
      <c r="E101" s="192"/>
      <c r="F101" s="192"/>
      <c r="G101" s="164">
        <f t="shared" si="4"/>
        <v>0</v>
      </c>
      <c r="H101" s="193"/>
      <c r="I101" s="193"/>
      <c r="M101" s="172" t="e">
        <f t="shared" si="6"/>
        <v>#N/A</v>
      </c>
      <c r="N101" s="172" t="e">
        <f t="shared" si="5"/>
        <v>#N/A</v>
      </c>
    </row>
    <row r="102" spans="1:14" s="127" customFormat="1">
      <c r="A102" s="190"/>
      <c r="B102" s="191"/>
      <c r="C102" s="191"/>
      <c r="D102" s="191"/>
      <c r="E102" s="192"/>
      <c r="F102" s="192"/>
      <c r="G102" s="164">
        <f t="shared" si="4"/>
        <v>0</v>
      </c>
      <c r="H102" s="193"/>
      <c r="I102" s="193"/>
      <c r="M102" s="172" t="e">
        <f t="shared" si="6"/>
        <v>#N/A</v>
      </c>
      <c r="N102" s="172" t="e">
        <f t="shared" si="5"/>
        <v>#N/A</v>
      </c>
    </row>
    <row r="103" spans="1:14" s="127" customFormat="1">
      <c r="A103" s="190"/>
      <c r="B103" s="191"/>
      <c r="C103" s="191"/>
      <c r="D103" s="191"/>
      <c r="E103" s="192"/>
      <c r="F103" s="192"/>
      <c r="G103" s="164">
        <f t="shared" si="4"/>
        <v>0</v>
      </c>
      <c r="H103" s="193"/>
      <c r="I103" s="193"/>
      <c r="M103" s="172" t="e">
        <f t="shared" si="6"/>
        <v>#N/A</v>
      </c>
      <c r="N103" s="172" t="e">
        <f t="shared" si="5"/>
        <v>#N/A</v>
      </c>
    </row>
    <row r="104" spans="1:14" s="127" customFormat="1">
      <c r="A104" s="190"/>
      <c r="B104" s="191"/>
      <c r="C104" s="191"/>
      <c r="D104" s="191"/>
      <c r="E104" s="192"/>
      <c r="F104" s="192"/>
      <c r="G104" s="164">
        <f t="shared" si="4"/>
        <v>0</v>
      </c>
      <c r="H104" s="193"/>
      <c r="I104" s="193"/>
      <c r="M104" s="172" t="e">
        <f t="shared" si="6"/>
        <v>#N/A</v>
      </c>
      <c r="N104" s="172" t="e">
        <f t="shared" si="5"/>
        <v>#N/A</v>
      </c>
    </row>
    <row r="105" spans="1:14" s="127" customFormat="1">
      <c r="A105" s="190"/>
      <c r="B105" s="191"/>
      <c r="C105" s="191"/>
      <c r="D105" s="191"/>
      <c r="E105" s="192"/>
      <c r="F105" s="192"/>
      <c r="G105" s="164">
        <f t="shared" si="4"/>
        <v>0</v>
      </c>
      <c r="H105" s="193"/>
      <c r="I105" s="193"/>
      <c r="M105" s="172" t="e">
        <f t="shared" si="6"/>
        <v>#N/A</v>
      </c>
      <c r="N105" s="172" t="e">
        <f t="shared" si="5"/>
        <v>#N/A</v>
      </c>
    </row>
    <row r="106" spans="1:14" s="127" customFormat="1">
      <c r="A106" s="190"/>
      <c r="B106" s="191"/>
      <c r="C106" s="191"/>
      <c r="D106" s="191"/>
      <c r="E106" s="192"/>
      <c r="F106" s="192"/>
      <c r="G106" s="164">
        <f t="shared" si="4"/>
        <v>0</v>
      </c>
      <c r="H106" s="193"/>
      <c r="I106" s="193"/>
      <c r="M106" s="172" t="e">
        <f t="shared" si="6"/>
        <v>#N/A</v>
      </c>
      <c r="N106" s="172" t="e">
        <f t="shared" si="5"/>
        <v>#N/A</v>
      </c>
    </row>
    <row r="107" spans="1:14" s="127" customFormat="1">
      <c r="A107" s="190"/>
      <c r="B107" s="191"/>
      <c r="C107" s="191"/>
      <c r="D107" s="191"/>
      <c r="E107" s="192"/>
      <c r="F107" s="192"/>
      <c r="G107" s="164">
        <f t="shared" si="4"/>
        <v>0</v>
      </c>
      <c r="H107" s="193"/>
      <c r="I107" s="193"/>
      <c r="M107" s="172" t="e">
        <f t="shared" si="6"/>
        <v>#N/A</v>
      </c>
      <c r="N107" s="172" t="e">
        <f t="shared" si="5"/>
        <v>#N/A</v>
      </c>
    </row>
    <row r="108" spans="1:14" s="127" customFormat="1">
      <c r="A108" s="190"/>
      <c r="B108" s="191"/>
      <c r="C108" s="191"/>
      <c r="D108" s="191"/>
      <c r="E108" s="192"/>
      <c r="F108" s="192"/>
      <c r="G108" s="164">
        <f t="shared" si="4"/>
        <v>0</v>
      </c>
      <c r="H108" s="193"/>
      <c r="I108" s="193"/>
      <c r="M108" s="172" t="e">
        <f t="shared" si="6"/>
        <v>#N/A</v>
      </c>
      <c r="N108" s="172" t="e">
        <f t="shared" si="5"/>
        <v>#N/A</v>
      </c>
    </row>
    <row r="109" spans="1:14" s="127" customFormat="1">
      <c r="A109" s="190"/>
      <c r="B109" s="191"/>
      <c r="C109" s="191"/>
      <c r="D109" s="191"/>
      <c r="E109" s="192"/>
      <c r="F109" s="192"/>
      <c r="G109" s="164">
        <f t="shared" si="4"/>
        <v>0</v>
      </c>
      <c r="H109" s="193"/>
      <c r="I109" s="193"/>
      <c r="M109" s="172" t="e">
        <f t="shared" si="6"/>
        <v>#N/A</v>
      </c>
      <c r="N109" s="172" t="e">
        <f t="shared" si="5"/>
        <v>#N/A</v>
      </c>
    </row>
    <row r="110" spans="1:14" s="127" customFormat="1">
      <c r="A110" s="190"/>
      <c r="B110" s="191"/>
      <c r="C110" s="191"/>
      <c r="D110" s="191"/>
      <c r="E110" s="192"/>
      <c r="F110" s="192"/>
      <c r="G110" s="164">
        <f t="shared" si="4"/>
        <v>0</v>
      </c>
      <c r="H110" s="193"/>
      <c r="I110" s="193"/>
      <c r="M110" s="172" t="e">
        <f t="shared" si="6"/>
        <v>#N/A</v>
      </c>
      <c r="N110" s="172" t="e">
        <f t="shared" si="5"/>
        <v>#N/A</v>
      </c>
    </row>
    <row r="111" spans="1:14" s="127" customFormat="1">
      <c r="A111" s="190"/>
      <c r="B111" s="191"/>
      <c r="C111" s="191"/>
      <c r="D111" s="191"/>
      <c r="E111" s="192"/>
      <c r="F111" s="192"/>
      <c r="G111" s="164">
        <f t="shared" si="4"/>
        <v>0</v>
      </c>
      <c r="H111" s="193"/>
      <c r="I111" s="193"/>
      <c r="M111" s="172" t="e">
        <f t="shared" si="6"/>
        <v>#N/A</v>
      </c>
      <c r="N111" s="172" t="e">
        <f t="shared" si="5"/>
        <v>#N/A</v>
      </c>
    </row>
    <row r="112" spans="1:14" s="127" customFormat="1">
      <c r="A112" s="190"/>
      <c r="B112" s="191"/>
      <c r="C112" s="191"/>
      <c r="D112" s="191"/>
      <c r="E112" s="192"/>
      <c r="F112" s="192"/>
      <c r="G112" s="164">
        <f t="shared" ref="G112:G132" si="7">E112*F112</f>
        <v>0</v>
      </c>
      <c r="H112" s="193"/>
      <c r="I112" s="193"/>
      <c r="M112" s="172" t="e">
        <f t="shared" si="6"/>
        <v>#N/A</v>
      </c>
      <c r="N112" s="172" t="e">
        <f t="shared" si="5"/>
        <v>#N/A</v>
      </c>
    </row>
    <row r="113" spans="1:14" s="127" customFormat="1">
      <c r="A113" s="190"/>
      <c r="B113" s="191"/>
      <c r="C113" s="191"/>
      <c r="D113" s="191"/>
      <c r="E113" s="192"/>
      <c r="F113" s="192"/>
      <c r="G113" s="164">
        <f t="shared" si="7"/>
        <v>0</v>
      </c>
      <c r="H113" s="193"/>
      <c r="I113" s="193"/>
      <c r="M113" s="172" t="e">
        <f t="shared" si="6"/>
        <v>#N/A</v>
      </c>
      <c r="N113" s="172" t="e">
        <f t="shared" si="5"/>
        <v>#N/A</v>
      </c>
    </row>
    <row r="114" spans="1:14" s="127" customFormat="1">
      <c r="A114" s="190"/>
      <c r="B114" s="191"/>
      <c r="C114" s="191"/>
      <c r="D114" s="191"/>
      <c r="E114" s="192"/>
      <c r="F114" s="192"/>
      <c r="G114" s="164">
        <f t="shared" si="7"/>
        <v>0</v>
      </c>
      <c r="H114" s="193"/>
      <c r="I114" s="193"/>
      <c r="M114" s="172" t="e">
        <f t="shared" si="6"/>
        <v>#N/A</v>
      </c>
      <c r="N114" s="172" t="e">
        <f t="shared" si="5"/>
        <v>#N/A</v>
      </c>
    </row>
    <row r="115" spans="1:14" s="127" customFormat="1">
      <c r="A115" s="190"/>
      <c r="B115" s="191"/>
      <c r="C115" s="191"/>
      <c r="D115" s="191"/>
      <c r="E115" s="192"/>
      <c r="F115" s="192"/>
      <c r="G115" s="164">
        <f t="shared" si="7"/>
        <v>0</v>
      </c>
      <c r="H115" s="193"/>
      <c r="I115" s="193"/>
      <c r="M115" s="172" t="e">
        <f t="shared" si="6"/>
        <v>#N/A</v>
      </c>
      <c r="N115" s="172" t="e">
        <f t="shared" si="5"/>
        <v>#N/A</v>
      </c>
    </row>
    <row r="116" spans="1:14" s="127" customFormat="1">
      <c r="A116" s="190"/>
      <c r="B116" s="191"/>
      <c r="C116" s="191"/>
      <c r="D116" s="191"/>
      <c r="E116" s="192"/>
      <c r="F116" s="192"/>
      <c r="G116" s="164">
        <f t="shared" si="7"/>
        <v>0</v>
      </c>
      <c r="H116" s="193"/>
      <c r="I116" s="193"/>
      <c r="M116" s="172" t="e">
        <f t="shared" si="6"/>
        <v>#N/A</v>
      </c>
      <c r="N116" s="172" t="e">
        <f t="shared" si="5"/>
        <v>#N/A</v>
      </c>
    </row>
    <row r="117" spans="1:14" s="127" customFormat="1">
      <c r="A117" s="190"/>
      <c r="B117" s="191"/>
      <c r="C117" s="191"/>
      <c r="D117" s="191"/>
      <c r="E117" s="192"/>
      <c r="F117" s="192"/>
      <c r="G117" s="164">
        <f t="shared" si="7"/>
        <v>0</v>
      </c>
      <c r="H117" s="193"/>
      <c r="I117" s="193"/>
      <c r="M117" s="172" t="e">
        <f t="shared" si="6"/>
        <v>#N/A</v>
      </c>
      <c r="N117" s="172" t="e">
        <f t="shared" si="5"/>
        <v>#N/A</v>
      </c>
    </row>
    <row r="118" spans="1:14" s="127" customFormat="1">
      <c r="A118" s="190"/>
      <c r="B118" s="191"/>
      <c r="C118" s="191"/>
      <c r="D118" s="191"/>
      <c r="E118" s="192"/>
      <c r="F118" s="192"/>
      <c r="G118" s="164">
        <f t="shared" si="7"/>
        <v>0</v>
      </c>
      <c r="H118" s="193"/>
      <c r="I118" s="193"/>
      <c r="M118" s="172" t="e">
        <f t="shared" si="6"/>
        <v>#N/A</v>
      </c>
      <c r="N118" s="172" t="e">
        <f t="shared" si="5"/>
        <v>#N/A</v>
      </c>
    </row>
    <row r="119" spans="1:14" s="127" customFormat="1">
      <c r="A119" s="190"/>
      <c r="B119" s="191"/>
      <c r="C119" s="191"/>
      <c r="D119" s="191"/>
      <c r="E119" s="192"/>
      <c r="F119" s="192"/>
      <c r="G119" s="164">
        <f t="shared" si="7"/>
        <v>0</v>
      </c>
      <c r="H119" s="193"/>
      <c r="I119" s="193"/>
      <c r="M119" s="172" t="e">
        <f t="shared" si="6"/>
        <v>#N/A</v>
      </c>
      <c r="N119" s="172" t="e">
        <f t="shared" si="5"/>
        <v>#N/A</v>
      </c>
    </row>
    <row r="120" spans="1:14" s="127" customFormat="1">
      <c r="A120" s="190"/>
      <c r="B120" s="191"/>
      <c r="C120" s="191"/>
      <c r="D120" s="191"/>
      <c r="E120" s="192"/>
      <c r="F120" s="192"/>
      <c r="G120" s="164">
        <f t="shared" si="7"/>
        <v>0</v>
      </c>
      <c r="H120" s="193"/>
      <c r="I120" s="193"/>
      <c r="M120" s="172" t="e">
        <f t="shared" si="6"/>
        <v>#N/A</v>
      </c>
      <c r="N120" s="172" t="e">
        <f t="shared" si="5"/>
        <v>#N/A</v>
      </c>
    </row>
    <row r="121" spans="1:14" s="127" customFormat="1">
      <c r="A121" s="190"/>
      <c r="B121" s="191"/>
      <c r="C121" s="191"/>
      <c r="D121" s="191"/>
      <c r="E121" s="192"/>
      <c r="F121" s="192"/>
      <c r="G121" s="164">
        <f t="shared" si="7"/>
        <v>0</v>
      </c>
      <c r="H121" s="193"/>
      <c r="I121" s="193"/>
      <c r="M121" s="172" t="e">
        <f t="shared" si="6"/>
        <v>#N/A</v>
      </c>
      <c r="N121" s="172" t="e">
        <f t="shared" si="5"/>
        <v>#N/A</v>
      </c>
    </row>
    <row r="122" spans="1:14" s="127" customFormat="1">
      <c r="A122" s="190"/>
      <c r="B122" s="191"/>
      <c r="C122" s="191"/>
      <c r="D122" s="191"/>
      <c r="E122" s="192"/>
      <c r="F122" s="192"/>
      <c r="G122" s="164">
        <f t="shared" si="7"/>
        <v>0</v>
      </c>
      <c r="H122" s="193"/>
      <c r="I122" s="193"/>
      <c r="M122" s="172" t="e">
        <f t="shared" si="6"/>
        <v>#N/A</v>
      </c>
      <c r="N122" s="172" t="e">
        <f t="shared" si="5"/>
        <v>#N/A</v>
      </c>
    </row>
    <row r="123" spans="1:14" s="127" customFormat="1">
      <c r="A123" s="190"/>
      <c r="B123" s="191"/>
      <c r="C123" s="191"/>
      <c r="D123" s="191"/>
      <c r="E123" s="192"/>
      <c r="F123" s="192"/>
      <c r="G123" s="164">
        <f t="shared" si="7"/>
        <v>0</v>
      </c>
      <c r="H123" s="193"/>
      <c r="I123" s="193"/>
      <c r="M123" s="172" t="e">
        <f t="shared" si="6"/>
        <v>#N/A</v>
      </c>
      <c r="N123" s="172" t="e">
        <f t="shared" si="5"/>
        <v>#N/A</v>
      </c>
    </row>
    <row r="124" spans="1:14" s="127" customFormat="1">
      <c r="A124" s="190"/>
      <c r="B124" s="191"/>
      <c r="C124" s="191"/>
      <c r="D124" s="191"/>
      <c r="E124" s="192"/>
      <c r="F124" s="192"/>
      <c r="G124" s="164">
        <f t="shared" si="7"/>
        <v>0</v>
      </c>
      <c r="H124" s="193"/>
      <c r="I124" s="193"/>
      <c r="M124" s="172" t="e">
        <f t="shared" si="6"/>
        <v>#N/A</v>
      </c>
      <c r="N124" s="172" t="e">
        <f t="shared" si="5"/>
        <v>#N/A</v>
      </c>
    </row>
    <row r="125" spans="1:14" s="127" customFormat="1">
      <c r="A125" s="190"/>
      <c r="B125" s="191"/>
      <c r="C125" s="191"/>
      <c r="D125" s="191"/>
      <c r="E125" s="192"/>
      <c r="F125" s="192"/>
      <c r="G125" s="164">
        <f t="shared" si="7"/>
        <v>0</v>
      </c>
      <c r="H125" s="193"/>
      <c r="I125" s="193"/>
      <c r="M125" s="172" t="e">
        <f t="shared" si="6"/>
        <v>#N/A</v>
      </c>
      <c r="N125" s="172" t="e">
        <f t="shared" si="5"/>
        <v>#N/A</v>
      </c>
    </row>
    <row r="126" spans="1:14" s="127" customFormat="1">
      <c r="A126" s="190"/>
      <c r="B126" s="191"/>
      <c r="C126" s="191"/>
      <c r="D126" s="191"/>
      <c r="E126" s="192"/>
      <c r="F126" s="192"/>
      <c r="G126" s="164">
        <f t="shared" si="7"/>
        <v>0</v>
      </c>
      <c r="H126" s="193"/>
      <c r="I126" s="193"/>
      <c r="M126" s="172" t="e">
        <f t="shared" si="6"/>
        <v>#N/A</v>
      </c>
      <c r="N126" s="172" t="e">
        <f t="shared" si="5"/>
        <v>#N/A</v>
      </c>
    </row>
    <row r="127" spans="1:14" s="127" customFormat="1">
      <c r="A127" s="190"/>
      <c r="B127" s="191"/>
      <c r="C127" s="191"/>
      <c r="D127" s="191"/>
      <c r="E127" s="192"/>
      <c r="F127" s="192"/>
      <c r="G127" s="164">
        <f t="shared" si="7"/>
        <v>0</v>
      </c>
      <c r="H127" s="193"/>
      <c r="I127" s="193"/>
      <c r="M127" s="172" t="e">
        <f t="shared" si="6"/>
        <v>#N/A</v>
      </c>
      <c r="N127" s="172" t="e">
        <f t="shared" si="5"/>
        <v>#N/A</v>
      </c>
    </row>
    <row r="128" spans="1:14" s="127" customFormat="1">
      <c r="A128" s="190"/>
      <c r="B128" s="191"/>
      <c r="C128" s="191"/>
      <c r="D128" s="191"/>
      <c r="E128" s="192"/>
      <c r="F128" s="192"/>
      <c r="G128" s="164">
        <f t="shared" si="7"/>
        <v>0</v>
      </c>
      <c r="H128" s="193"/>
      <c r="I128" s="193"/>
      <c r="M128" s="172" t="e">
        <f t="shared" si="6"/>
        <v>#N/A</v>
      </c>
      <c r="N128" s="172" t="e">
        <f t="shared" si="5"/>
        <v>#N/A</v>
      </c>
    </row>
    <row r="129" spans="1:14" s="127" customFormat="1">
      <c r="A129" s="190"/>
      <c r="B129" s="191"/>
      <c r="C129" s="191"/>
      <c r="D129" s="191"/>
      <c r="E129" s="192"/>
      <c r="F129" s="192"/>
      <c r="G129" s="164">
        <f t="shared" si="7"/>
        <v>0</v>
      </c>
      <c r="H129" s="193"/>
      <c r="I129" s="193"/>
      <c r="M129" s="172" t="e">
        <f t="shared" si="6"/>
        <v>#N/A</v>
      </c>
      <c r="N129" s="172" t="e">
        <f t="shared" si="5"/>
        <v>#N/A</v>
      </c>
    </row>
    <row r="130" spans="1:14" s="127" customFormat="1">
      <c r="A130" s="190"/>
      <c r="B130" s="191"/>
      <c r="C130" s="191"/>
      <c r="D130" s="191"/>
      <c r="E130" s="192"/>
      <c r="F130" s="192"/>
      <c r="G130" s="164">
        <f t="shared" si="7"/>
        <v>0</v>
      </c>
      <c r="H130" s="193"/>
      <c r="I130" s="193"/>
      <c r="M130" s="172" t="e">
        <f t="shared" si="6"/>
        <v>#N/A</v>
      </c>
      <c r="N130" s="172" t="e">
        <f t="shared" si="5"/>
        <v>#N/A</v>
      </c>
    </row>
    <row r="131" spans="1:14" s="127" customFormat="1">
      <c r="A131" s="190"/>
      <c r="B131" s="191"/>
      <c r="C131" s="191"/>
      <c r="D131" s="191"/>
      <c r="E131" s="192"/>
      <c r="F131" s="192"/>
      <c r="G131" s="164">
        <f t="shared" ref="G131" si="8">E131*F131</f>
        <v>0</v>
      </c>
      <c r="H131" s="193"/>
      <c r="I131" s="193"/>
      <c r="M131" s="172" t="e">
        <f t="shared" si="6"/>
        <v>#N/A</v>
      </c>
      <c r="N131" s="172" t="e">
        <f t="shared" si="5"/>
        <v>#N/A</v>
      </c>
    </row>
    <row r="132" spans="1:14" s="127" customFormat="1">
      <c r="A132" s="190"/>
      <c r="B132" s="191"/>
      <c r="C132" s="191"/>
      <c r="D132" s="191"/>
      <c r="E132" s="192"/>
      <c r="F132" s="192"/>
      <c r="G132" s="164">
        <f t="shared" si="7"/>
        <v>0</v>
      </c>
      <c r="H132" s="193"/>
      <c r="I132" s="193"/>
      <c r="M132" s="172" t="e">
        <f t="shared" si="6"/>
        <v>#N/A</v>
      </c>
      <c r="N132" s="172" t="e">
        <f t="shared" si="5"/>
        <v>#N/A</v>
      </c>
    </row>
    <row r="133" spans="1:14" s="127" customFormat="1">
      <c r="A133" s="190"/>
      <c r="B133" s="191"/>
      <c r="C133" s="191"/>
      <c r="D133" s="191"/>
      <c r="E133" s="192"/>
      <c r="F133" s="192"/>
      <c r="G133" s="164">
        <f t="shared" si="2"/>
        <v>0</v>
      </c>
      <c r="H133" s="193"/>
      <c r="I133" s="193"/>
      <c r="M133" s="172" t="e">
        <f t="shared" si="6"/>
        <v>#N/A</v>
      </c>
      <c r="N133" s="172" t="e">
        <f t="shared" si="5"/>
        <v>#N/A</v>
      </c>
    </row>
  </sheetData>
  <sheetProtection algorithmName="SHA-512" hashValue="X3N14SGWr+HpYh6zuqh91R16yYHbkqOGpdskna0NNUD1EoLA9LNQh1KRnnb+eZgvHNWtbwKX7GR8DnTWtWHGZA==" saltValue="zVEHiRN1nQq2SNeKgTfKgw==" spinCount="100000" sheet="1" insertRows="0" selectLockedCells="1"/>
  <mergeCells count="11">
    <mergeCell ref="B8:D8"/>
    <mergeCell ref="E8:F8"/>
    <mergeCell ref="B9:D9"/>
    <mergeCell ref="E9:F9"/>
    <mergeCell ref="F3:H3"/>
    <mergeCell ref="A5:D5"/>
    <mergeCell ref="E5:F5"/>
    <mergeCell ref="B6:D6"/>
    <mergeCell ref="E6:F6"/>
    <mergeCell ref="B7:D7"/>
    <mergeCell ref="E7:F7"/>
  </mergeCells>
  <phoneticPr fontId="2"/>
  <dataValidations count="1">
    <dataValidation type="list" allowBlank="1" showInputMessage="1" showErrorMessage="1" sqref="A19:A133" xr:uid="{75F2C688-959E-4D6C-B51D-64CDCA3298BD}">
      <formula1>$A$6:$A$9</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view="pageBreakPreview" zoomScale="60" zoomScaleNormal="85" workbookViewId="0">
      <selection activeCell="E9" sqref="E9:L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282"/>
      <c r="B2" s="282"/>
      <c r="C2" s="282"/>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283" t="s">
        <v>81</v>
      </c>
      <c r="B4" s="283"/>
      <c r="C4" s="284"/>
      <c r="D4" s="284"/>
      <c r="E4" s="284"/>
      <c r="F4" s="284"/>
      <c r="G4" s="284"/>
      <c r="H4" s="284"/>
      <c r="I4" s="284"/>
      <c r="J4" s="284"/>
      <c r="K4" s="284"/>
      <c r="L4" s="284"/>
      <c r="M4" s="284"/>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257">
        <f>基本情報!E8</f>
        <v>0</v>
      </c>
      <c r="J7" s="294"/>
      <c r="K7" s="294"/>
      <c r="L7" s="294"/>
      <c r="M7" s="294"/>
    </row>
    <row r="8" spans="1:13">
      <c r="A8" s="18"/>
      <c r="B8" s="18"/>
      <c r="C8" s="18"/>
      <c r="D8" s="18"/>
      <c r="E8" s="18"/>
      <c r="F8" s="18"/>
      <c r="G8" s="18"/>
      <c r="H8" s="18"/>
      <c r="I8" s="18"/>
      <c r="J8" s="18"/>
      <c r="K8" s="18"/>
      <c r="L8" s="18"/>
      <c r="M8" s="18"/>
    </row>
    <row r="9" spans="1:13" ht="19.5" thickBot="1">
      <c r="A9" s="285" t="s">
        <v>70</v>
      </c>
      <c r="B9" s="286"/>
      <c r="C9" s="18"/>
      <c r="D9" s="18"/>
      <c r="E9" s="18"/>
      <c r="F9" s="18"/>
      <c r="G9" s="18"/>
      <c r="H9" s="287" t="s">
        <v>71</v>
      </c>
      <c r="I9" s="287"/>
      <c r="J9" s="288"/>
      <c r="K9" s="288"/>
      <c r="L9" s="288"/>
      <c r="M9" s="18"/>
    </row>
    <row r="10" spans="1:13" ht="29.45" customHeight="1" thickBot="1">
      <c r="A10" s="18"/>
      <c r="B10" s="289" t="s">
        <v>72</v>
      </c>
      <c r="C10" s="290"/>
      <c r="D10" s="290"/>
      <c r="E10" s="290"/>
      <c r="F10" s="290"/>
      <c r="G10" s="291"/>
      <c r="H10" s="292" t="s">
        <v>73</v>
      </c>
      <c r="I10" s="290"/>
      <c r="J10" s="290"/>
      <c r="K10" s="290"/>
      <c r="L10" s="293"/>
      <c r="M10" s="18"/>
    </row>
    <row r="11" spans="1:13" ht="29.45" customHeight="1">
      <c r="A11" s="18"/>
      <c r="B11" s="295" t="s">
        <v>82</v>
      </c>
      <c r="C11" s="296"/>
      <c r="D11" s="296"/>
      <c r="E11" s="296"/>
      <c r="F11" s="296"/>
      <c r="G11" s="297"/>
      <c r="H11" s="19"/>
      <c r="I11" s="20"/>
      <c r="J11" s="298">
        <f>'別紙3-1（新規）'!I13</f>
        <v>0</v>
      </c>
      <c r="K11" s="298"/>
      <c r="L11" s="21"/>
      <c r="M11" s="18"/>
    </row>
    <row r="12" spans="1:13" ht="29.45" customHeight="1">
      <c r="A12" s="18"/>
      <c r="B12" s="299" t="s">
        <v>74</v>
      </c>
      <c r="C12" s="300"/>
      <c r="D12" s="300"/>
      <c r="E12" s="300"/>
      <c r="F12" s="300"/>
      <c r="G12" s="301"/>
      <c r="H12" s="22"/>
      <c r="I12" s="23"/>
      <c r="J12" s="302">
        <f>J18-J11-J13</f>
        <v>0</v>
      </c>
      <c r="K12" s="302"/>
      <c r="L12" s="24"/>
      <c r="M12" s="18"/>
    </row>
    <row r="13" spans="1:13" ht="29.45" customHeight="1" thickBot="1">
      <c r="A13" s="18"/>
      <c r="B13" s="299" t="s">
        <v>75</v>
      </c>
      <c r="C13" s="300"/>
      <c r="D13" s="300"/>
      <c r="E13" s="300"/>
      <c r="F13" s="300"/>
      <c r="G13" s="301"/>
      <c r="H13" s="25"/>
      <c r="I13" s="26"/>
      <c r="J13" s="303">
        <f>'別紙3-1（新規）'!D13</f>
        <v>0</v>
      </c>
      <c r="K13" s="303"/>
      <c r="L13" s="27"/>
      <c r="M13" s="18"/>
    </row>
    <row r="14" spans="1:13" ht="29.45" customHeight="1" thickBot="1">
      <c r="A14" s="18"/>
      <c r="B14" s="304" t="s">
        <v>76</v>
      </c>
      <c r="C14" s="305"/>
      <c r="D14" s="305"/>
      <c r="E14" s="305"/>
      <c r="F14" s="305"/>
      <c r="G14" s="306"/>
      <c r="H14" s="28"/>
      <c r="I14" s="307">
        <f>SUM(J11:K13)</f>
        <v>0</v>
      </c>
      <c r="J14" s="307"/>
      <c r="K14" s="307"/>
      <c r="L14" s="29"/>
      <c r="M14" s="18"/>
    </row>
    <row r="15" spans="1:13">
      <c r="A15" s="18"/>
      <c r="B15" s="308"/>
      <c r="C15" s="308"/>
      <c r="D15" s="308"/>
      <c r="E15" s="308"/>
      <c r="F15" s="308"/>
      <c r="G15" s="308"/>
      <c r="H15" s="308"/>
      <c r="I15" s="308"/>
      <c r="J15" s="308"/>
      <c r="K15" s="308"/>
      <c r="L15" s="308"/>
      <c r="M15" s="18"/>
    </row>
    <row r="16" spans="1:13" ht="19.5" thickBot="1">
      <c r="A16" s="285" t="s">
        <v>77</v>
      </c>
      <c r="B16" s="286"/>
      <c r="C16" s="18"/>
      <c r="D16" s="18"/>
      <c r="E16" s="18"/>
      <c r="F16" s="18"/>
      <c r="G16" s="18"/>
      <c r="H16" s="287" t="s">
        <v>71</v>
      </c>
      <c r="I16" s="287"/>
      <c r="J16" s="288"/>
      <c r="K16" s="288"/>
      <c r="L16" s="288"/>
      <c r="M16" s="18"/>
    </row>
    <row r="17" spans="1:13" ht="29.45" customHeight="1" thickBot="1">
      <c r="A17" s="18"/>
      <c r="B17" s="289" t="s">
        <v>72</v>
      </c>
      <c r="C17" s="290"/>
      <c r="D17" s="290"/>
      <c r="E17" s="290"/>
      <c r="F17" s="290"/>
      <c r="G17" s="291"/>
      <c r="H17" s="292" t="s">
        <v>73</v>
      </c>
      <c r="I17" s="290"/>
      <c r="J17" s="290"/>
      <c r="K17" s="290"/>
      <c r="L17" s="293"/>
      <c r="M17" s="18"/>
    </row>
    <row r="18" spans="1:13" ht="29.45" customHeight="1">
      <c r="A18" s="18"/>
      <c r="B18" s="309" t="s">
        <v>78</v>
      </c>
      <c r="C18" s="310"/>
      <c r="D18" s="310"/>
      <c r="E18" s="310"/>
      <c r="F18" s="310"/>
      <c r="G18" s="311"/>
      <c r="H18" s="30"/>
      <c r="I18" s="31"/>
      <c r="J18" s="312">
        <f>'別紙3-1（新規）'!C13</f>
        <v>0</v>
      </c>
      <c r="K18" s="312"/>
      <c r="L18" s="32"/>
      <c r="M18" s="18"/>
    </row>
    <row r="19" spans="1:13" ht="29.45" customHeight="1">
      <c r="A19" s="18"/>
      <c r="B19" s="313"/>
      <c r="C19" s="314"/>
      <c r="D19" s="314"/>
      <c r="E19" s="314"/>
      <c r="F19" s="314"/>
      <c r="G19" s="315"/>
      <c r="H19" s="33"/>
      <c r="I19" s="316"/>
      <c r="J19" s="316"/>
      <c r="K19" s="316"/>
      <c r="L19" s="34"/>
      <c r="M19" s="18"/>
    </row>
    <row r="20" spans="1:13" ht="29.45" customHeight="1" thickBot="1">
      <c r="A20" s="18"/>
      <c r="B20" s="317"/>
      <c r="C20" s="318"/>
      <c r="D20" s="318"/>
      <c r="E20" s="318"/>
      <c r="F20" s="318"/>
      <c r="G20" s="319"/>
      <c r="H20" s="35"/>
      <c r="I20" s="320"/>
      <c r="J20" s="320"/>
      <c r="K20" s="320"/>
      <c r="L20" s="36"/>
      <c r="M20" s="18"/>
    </row>
    <row r="21" spans="1:13" ht="29.45" customHeight="1" thickBot="1">
      <c r="A21" s="18"/>
      <c r="B21" s="304" t="s">
        <v>76</v>
      </c>
      <c r="C21" s="305"/>
      <c r="D21" s="305"/>
      <c r="E21" s="305"/>
      <c r="F21" s="305"/>
      <c r="G21" s="306"/>
      <c r="H21" s="28"/>
      <c r="I21" s="307">
        <f>SUM(J18:K20)</f>
        <v>0</v>
      </c>
      <c r="J21" s="307"/>
      <c r="K21" s="307"/>
      <c r="L21" s="29"/>
      <c r="M21" s="18"/>
    </row>
    <row r="22" spans="1:13">
      <c r="A22" s="18"/>
      <c r="B22" s="18"/>
      <c r="C22" s="18"/>
      <c r="D22" s="18"/>
      <c r="E22" s="18"/>
      <c r="F22" s="18"/>
      <c r="G22" s="18"/>
      <c r="H22" s="18"/>
      <c r="I22" s="18"/>
      <c r="J22" s="18"/>
      <c r="K22" s="18"/>
      <c r="L22" s="18"/>
      <c r="M22" s="18"/>
    </row>
    <row r="23" spans="1:13">
      <c r="A23" s="18"/>
      <c r="B23" s="286" t="s">
        <v>79</v>
      </c>
      <c r="C23" s="286"/>
      <c r="D23" s="286"/>
      <c r="E23" s="286"/>
      <c r="F23" s="286"/>
      <c r="G23" s="286"/>
      <c r="H23" s="286"/>
      <c r="I23" s="286"/>
      <c r="J23" s="286"/>
      <c r="K23" s="37"/>
      <c r="L23" s="18"/>
      <c r="M23" s="18"/>
    </row>
    <row r="24" spans="1:13">
      <c r="A24" s="18"/>
      <c r="B24" s="37"/>
      <c r="C24" s="37"/>
      <c r="D24" s="37"/>
      <c r="E24" s="37"/>
      <c r="F24" s="37"/>
      <c r="G24" s="37"/>
      <c r="H24" s="37"/>
      <c r="I24" s="37"/>
      <c r="J24" s="37"/>
      <c r="K24" s="37"/>
      <c r="L24" s="18"/>
      <c r="M24" s="18"/>
    </row>
    <row r="25" spans="1:13">
      <c r="A25" s="18"/>
      <c r="B25" s="37"/>
      <c r="C25" s="1"/>
      <c r="D25" s="324" t="str">
        <f>'様式第１号（交付申請書）'!Q3</f>
        <v>令和５年　月　　日</v>
      </c>
      <c r="E25" s="325"/>
      <c r="F25" s="325"/>
      <c r="G25" s="325"/>
      <c r="H25" s="325"/>
      <c r="I25" s="325"/>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23" t="s">
        <v>83</v>
      </c>
      <c r="E27" s="323"/>
      <c r="F27" s="281" t="s">
        <v>102</v>
      </c>
      <c r="G27" s="281"/>
      <c r="H27" s="281"/>
      <c r="I27" s="281"/>
      <c r="J27" s="281"/>
      <c r="K27" s="281"/>
      <c r="L27" s="281"/>
      <c r="M27" s="281"/>
    </row>
    <row r="28" spans="1:13">
      <c r="A28" s="18"/>
      <c r="B28" s="18"/>
      <c r="C28" s="18"/>
      <c r="D28" s="38"/>
      <c r="E28" s="38"/>
      <c r="F28" s="39"/>
      <c r="G28" s="326" t="str">
        <f>IF(基本情報!E5="","",基本情報!E5)</f>
        <v/>
      </c>
      <c r="H28" s="326"/>
      <c r="I28" s="326"/>
      <c r="J28" s="326"/>
      <c r="K28" s="326"/>
      <c r="L28" s="326"/>
      <c r="M28" s="326"/>
    </row>
    <row r="29" spans="1:13" ht="9" customHeight="1">
      <c r="A29" s="18"/>
      <c r="B29" s="37"/>
      <c r="C29" s="37"/>
      <c r="D29" s="37"/>
      <c r="E29" s="37"/>
      <c r="F29" s="37"/>
      <c r="G29" s="37"/>
      <c r="H29" s="37"/>
      <c r="I29" s="37"/>
      <c r="J29" s="37"/>
      <c r="K29" s="37"/>
      <c r="L29" s="18"/>
      <c r="M29" s="18"/>
    </row>
    <row r="30" spans="1:13">
      <c r="A30" s="18"/>
      <c r="B30" s="18"/>
      <c r="C30" s="18"/>
      <c r="D30" s="321" t="s">
        <v>84</v>
      </c>
      <c r="E30" s="321"/>
      <c r="F30" s="281" t="s">
        <v>103</v>
      </c>
      <c r="G30" s="281"/>
      <c r="H30" s="281"/>
      <c r="I30" s="281"/>
      <c r="J30" s="281"/>
      <c r="K30" s="281"/>
      <c r="L30" s="281"/>
      <c r="M30" s="281"/>
    </row>
    <row r="31" spans="1:13">
      <c r="A31" s="18"/>
      <c r="B31" s="18"/>
      <c r="C31" s="18"/>
      <c r="D31" s="322"/>
      <c r="E31" s="322"/>
      <c r="F31" s="40"/>
      <c r="G31" s="280" t="str">
        <f>IF(基本情報!E6="","",基本情報!E6)</f>
        <v/>
      </c>
      <c r="H31" s="280"/>
      <c r="I31" s="280"/>
      <c r="J31" s="280"/>
      <c r="K31" s="280"/>
      <c r="L31" s="280"/>
      <c r="M31" s="280"/>
    </row>
    <row r="32" spans="1:13">
      <c r="A32" s="18"/>
      <c r="B32" s="18"/>
      <c r="C32" s="18"/>
      <c r="D32" s="18"/>
      <c r="E32" s="18"/>
      <c r="F32" s="18"/>
      <c r="G32" s="280">
        <f>基本情報!E7</f>
        <v>0</v>
      </c>
      <c r="H32" s="280"/>
      <c r="I32" s="280"/>
      <c r="J32" s="280"/>
      <c r="K32" s="280"/>
      <c r="L32" s="280"/>
      <c r="M32" s="280"/>
    </row>
  </sheetData>
  <sheetProtection algorithmName="SHA-512" hashValue="xek05whcTOGrXH0lGGUOcO1bAL3NMgN7uYU/C0d9RM3hs/NddEDJLyDLUyOhZAosSWYj0oyyxI4ApiCGVFeJTA==" saltValue="e3MjbcgrLohuL/unC2XGSA==" spinCount="100000" sheet="1" selectLockedCells="1"/>
  <mergeCells count="38">
    <mergeCell ref="B20:G20"/>
    <mergeCell ref="I20:K20"/>
    <mergeCell ref="D30:E30"/>
    <mergeCell ref="D31:E31"/>
    <mergeCell ref="G31:M31"/>
    <mergeCell ref="B21:G21"/>
    <mergeCell ref="I21:K21"/>
    <mergeCell ref="B23:J23"/>
    <mergeCell ref="D27:E27"/>
    <mergeCell ref="D25:I25"/>
    <mergeCell ref="G28:M28"/>
    <mergeCell ref="A16:B16"/>
    <mergeCell ref="H16:L16"/>
    <mergeCell ref="B18:G18"/>
    <mergeCell ref="J18:K18"/>
    <mergeCell ref="B19:G19"/>
    <mergeCell ref="I19:K19"/>
    <mergeCell ref="B13:G13"/>
    <mergeCell ref="J13:K13"/>
    <mergeCell ref="B14:G14"/>
    <mergeCell ref="I14:K14"/>
    <mergeCell ref="B15:L15"/>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s>
  <phoneticPr fontId="2"/>
  <pageMargins left="0.7" right="0.4" top="0.75" bottom="0.75" header="0.3" footer="0.3"/>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04EA7-1F83-4247-9297-116EE0F43680}">
  <sheetPr>
    <tabColor rgb="FF92D050"/>
  </sheetPr>
  <dimension ref="A1:AC44"/>
  <sheetViews>
    <sheetView showGridLines="0" view="pageBreakPreview" topLeftCell="A7" zoomScale="85" zoomScaleNormal="85" zoomScaleSheetLayoutView="85" workbookViewId="0">
      <selection activeCell="P14" sqref="P14:T15"/>
    </sheetView>
  </sheetViews>
  <sheetFormatPr defaultRowHeight="18.75"/>
  <cols>
    <col min="1" max="21" width="4.5" customWidth="1"/>
  </cols>
  <sheetData>
    <row r="1" spans="1:29">
      <c r="A1" s="139"/>
      <c r="B1" s="139"/>
      <c r="C1" s="139"/>
      <c r="D1" s="139"/>
      <c r="E1" s="139"/>
      <c r="F1" s="139"/>
      <c r="G1" s="139"/>
      <c r="H1" s="139"/>
      <c r="I1" s="139"/>
      <c r="J1" s="139"/>
      <c r="K1" s="139"/>
      <c r="L1" s="139"/>
      <c r="M1" s="139"/>
      <c r="N1" s="139"/>
      <c r="O1" s="139"/>
      <c r="P1" s="139"/>
      <c r="Q1" s="139"/>
      <c r="R1" s="139"/>
      <c r="S1" s="139"/>
      <c r="T1" s="139"/>
      <c r="U1" s="136"/>
    </row>
    <row r="2" spans="1:29">
      <c r="A2" s="140"/>
      <c r="B2" s="140"/>
      <c r="C2" s="140"/>
      <c r="D2" s="140"/>
      <c r="E2" s="140"/>
      <c r="F2" s="140"/>
      <c r="G2" s="140"/>
      <c r="H2" s="140"/>
      <c r="I2" s="139"/>
      <c r="J2" s="139"/>
      <c r="K2" s="139"/>
      <c r="L2" s="139"/>
      <c r="M2" s="139"/>
      <c r="N2" s="139"/>
      <c r="O2" s="139"/>
      <c r="P2" s="139"/>
      <c r="Q2" s="139"/>
      <c r="R2" s="139"/>
      <c r="S2" s="139"/>
      <c r="T2" s="139"/>
      <c r="U2" s="141"/>
    </row>
    <row r="3" spans="1:29" ht="21">
      <c r="A3" s="335" t="s">
        <v>250</v>
      </c>
      <c r="B3" s="335"/>
      <c r="C3" s="335"/>
      <c r="D3" s="335"/>
      <c r="E3" s="335"/>
      <c r="F3" s="335"/>
      <c r="G3" s="335"/>
      <c r="H3" s="335"/>
      <c r="I3" s="336"/>
      <c r="J3" s="336"/>
      <c r="K3" s="336"/>
      <c r="L3" s="336"/>
      <c r="M3" s="336"/>
      <c r="N3" s="336"/>
      <c r="O3" s="336"/>
      <c r="P3" s="336"/>
      <c r="Q3" s="336"/>
      <c r="R3" s="336"/>
      <c r="S3" s="336"/>
      <c r="T3" s="336"/>
      <c r="U3" s="336"/>
    </row>
    <row r="4" spans="1:29" ht="21">
      <c r="A4" s="142"/>
      <c r="B4" s="142"/>
      <c r="C4" s="142"/>
      <c r="D4" s="142"/>
      <c r="E4" s="142"/>
      <c r="F4" s="142"/>
      <c r="G4" s="142"/>
      <c r="H4" s="142"/>
      <c r="I4" s="143"/>
      <c r="J4" s="143"/>
      <c r="K4" s="143"/>
      <c r="L4" s="143"/>
      <c r="M4" s="143"/>
      <c r="N4" s="143"/>
      <c r="O4" s="143"/>
      <c r="P4" s="143"/>
      <c r="Q4" s="143"/>
      <c r="R4" s="143"/>
      <c r="S4" s="143"/>
      <c r="T4" s="143"/>
      <c r="U4" s="143"/>
    </row>
    <row r="5" spans="1:29" ht="21">
      <c r="A5" s="142"/>
      <c r="B5" s="142"/>
      <c r="C5" s="142"/>
      <c r="D5" s="142"/>
      <c r="E5" s="142"/>
      <c r="F5" s="142"/>
      <c r="G5" s="142"/>
      <c r="H5" s="142"/>
      <c r="I5" s="143"/>
      <c r="J5" s="143"/>
      <c r="K5" s="143"/>
      <c r="L5" s="143"/>
      <c r="M5" s="143"/>
      <c r="N5" s="143"/>
      <c r="O5" s="143"/>
      <c r="P5" s="143"/>
      <c r="Q5" s="143"/>
      <c r="R5" s="143"/>
      <c r="S5" s="143"/>
      <c r="T5" s="143"/>
      <c r="U5" s="143"/>
    </row>
    <row r="6" spans="1:29" ht="21">
      <c r="A6" s="142"/>
      <c r="B6" s="142"/>
      <c r="C6" s="142"/>
      <c r="D6" s="142"/>
      <c r="E6" s="142"/>
      <c r="F6" s="142"/>
      <c r="G6" s="142"/>
      <c r="H6" s="142"/>
      <c r="I6" s="143"/>
      <c r="J6" s="143"/>
      <c r="K6" s="144" t="s">
        <v>101</v>
      </c>
      <c r="L6" s="337">
        <f>基本情報!E8</f>
        <v>0</v>
      </c>
      <c r="M6" s="338"/>
      <c r="N6" s="338"/>
      <c r="O6" s="338"/>
      <c r="P6" s="338"/>
      <c r="Q6" s="338"/>
      <c r="R6" s="338"/>
      <c r="S6" s="338"/>
      <c r="T6" s="338"/>
      <c r="U6" s="145"/>
      <c r="AC6" s="177"/>
    </row>
    <row r="7" spans="1:29">
      <c r="A7" s="146"/>
      <c r="B7" s="146"/>
      <c r="C7" s="146"/>
      <c r="D7" s="146"/>
      <c r="E7" s="146"/>
      <c r="F7" s="146"/>
      <c r="G7" s="146"/>
      <c r="H7" s="146"/>
      <c r="I7" s="146"/>
      <c r="J7" s="146"/>
      <c r="K7" s="146"/>
      <c r="L7" s="146"/>
      <c r="M7" s="146"/>
      <c r="N7" s="146"/>
      <c r="O7" s="146"/>
      <c r="P7" s="146"/>
      <c r="Q7" s="146"/>
      <c r="R7" s="146"/>
      <c r="S7" s="146"/>
      <c r="T7" s="146"/>
      <c r="U7" s="146"/>
    </row>
    <row r="8" spans="1:29">
      <c r="A8" s="147"/>
      <c r="B8" s="147"/>
      <c r="C8" s="147"/>
      <c r="D8" s="147"/>
      <c r="E8" s="147"/>
      <c r="F8" s="147"/>
      <c r="G8" s="147"/>
      <c r="H8" s="147"/>
      <c r="I8" s="147"/>
      <c r="J8" s="147"/>
      <c r="K8" s="147"/>
      <c r="L8" s="147"/>
      <c r="M8" s="147"/>
      <c r="N8" s="147"/>
      <c r="O8" s="147"/>
      <c r="P8" s="147"/>
      <c r="Q8" s="147"/>
      <c r="R8" s="147"/>
      <c r="S8" s="147"/>
      <c r="T8" s="147"/>
      <c r="U8" s="147"/>
    </row>
    <row r="9" spans="1:29">
      <c r="A9" s="147"/>
      <c r="B9" s="339" t="s">
        <v>273</v>
      </c>
      <c r="C9" s="339"/>
      <c r="D9" s="339"/>
      <c r="E9" s="339"/>
      <c r="F9" s="339"/>
      <c r="G9" s="339"/>
      <c r="H9" s="339"/>
      <c r="I9" s="339"/>
      <c r="J9" s="339"/>
      <c r="K9" s="339"/>
      <c r="L9" s="339"/>
      <c r="M9" s="339"/>
      <c r="N9" s="339"/>
      <c r="O9" s="339"/>
      <c r="P9" s="339"/>
      <c r="Q9" s="339"/>
      <c r="R9" s="339"/>
      <c r="S9" s="339"/>
      <c r="T9" s="339"/>
      <c r="U9" s="147"/>
    </row>
    <row r="10" spans="1:29">
      <c r="A10" s="147"/>
      <c r="B10" s="339"/>
      <c r="C10" s="339"/>
      <c r="D10" s="339"/>
      <c r="E10" s="339"/>
      <c r="F10" s="339"/>
      <c r="G10" s="339"/>
      <c r="H10" s="339"/>
      <c r="I10" s="339"/>
      <c r="J10" s="339"/>
      <c r="K10" s="339"/>
      <c r="L10" s="339"/>
      <c r="M10" s="339"/>
      <c r="N10" s="339"/>
      <c r="O10" s="339"/>
      <c r="P10" s="339"/>
      <c r="Q10" s="339"/>
      <c r="R10" s="339"/>
      <c r="S10" s="339"/>
      <c r="T10" s="339"/>
      <c r="U10" s="147"/>
    </row>
    <row r="11" spans="1:29">
      <c r="B11" s="339"/>
      <c r="C11" s="339"/>
      <c r="D11" s="339"/>
      <c r="E11" s="339"/>
      <c r="F11" s="339"/>
      <c r="G11" s="339"/>
      <c r="H11" s="339"/>
      <c r="I11" s="339"/>
      <c r="J11" s="339"/>
      <c r="K11" s="339"/>
      <c r="L11" s="339"/>
      <c r="M11" s="339"/>
      <c r="N11" s="339"/>
      <c r="O11" s="339"/>
      <c r="P11" s="339"/>
      <c r="Q11" s="339"/>
      <c r="R11" s="339"/>
      <c r="S11" s="339"/>
      <c r="T11" s="339"/>
    </row>
    <row r="13" spans="1:29" ht="19.5">
      <c r="B13" s="148"/>
      <c r="C13" s="148"/>
      <c r="D13" s="148"/>
      <c r="E13" s="148"/>
      <c r="F13" s="148"/>
      <c r="G13" s="148"/>
      <c r="H13" s="148"/>
      <c r="I13" s="148"/>
      <c r="J13" s="148"/>
      <c r="K13" s="148"/>
      <c r="L13" s="148"/>
      <c r="M13" s="148"/>
      <c r="N13" s="148"/>
      <c r="O13" s="148"/>
      <c r="P13" s="148"/>
      <c r="Q13" s="148"/>
      <c r="R13" s="148"/>
      <c r="S13" s="148"/>
      <c r="T13" s="148"/>
    </row>
    <row r="14" spans="1:29" ht="19.899999999999999" customHeight="1">
      <c r="B14" s="340"/>
      <c r="C14" s="341" t="s">
        <v>252</v>
      </c>
      <c r="D14" s="341"/>
      <c r="E14" s="341"/>
      <c r="F14" s="341"/>
      <c r="G14" s="341"/>
      <c r="H14" s="341"/>
      <c r="I14" s="341"/>
      <c r="J14" s="341"/>
      <c r="K14" s="341"/>
      <c r="L14" s="341"/>
      <c r="M14" s="341"/>
      <c r="N14" s="341"/>
      <c r="O14" s="153"/>
      <c r="P14" s="329"/>
      <c r="Q14" s="330"/>
      <c r="R14" s="330"/>
      <c r="S14" s="330"/>
      <c r="T14" s="331"/>
      <c r="U14" s="150"/>
    </row>
    <row r="15" spans="1:29" ht="19.899999999999999" customHeight="1">
      <c r="B15" s="340"/>
      <c r="C15" s="341"/>
      <c r="D15" s="341"/>
      <c r="E15" s="341"/>
      <c r="F15" s="341"/>
      <c r="G15" s="341"/>
      <c r="H15" s="341"/>
      <c r="I15" s="341"/>
      <c r="J15" s="341"/>
      <c r="K15" s="341"/>
      <c r="L15" s="341"/>
      <c r="M15" s="341"/>
      <c r="N15" s="341"/>
      <c r="O15" s="153"/>
      <c r="P15" s="332"/>
      <c r="Q15" s="333"/>
      <c r="R15" s="333"/>
      <c r="S15" s="333"/>
      <c r="T15" s="334"/>
      <c r="U15" s="150"/>
    </row>
    <row r="16" spans="1:29" ht="19.5">
      <c r="B16" s="152"/>
      <c r="C16" s="152"/>
      <c r="D16" s="152"/>
      <c r="E16" s="152"/>
      <c r="F16" s="152"/>
      <c r="G16" s="152"/>
      <c r="H16" s="152"/>
      <c r="I16" s="152"/>
      <c r="J16" s="152"/>
      <c r="K16" s="152"/>
      <c r="L16" s="152"/>
      <c r="M16" s="152"/>
      <c r="N16" s="152"/>
      <c r="O16" s="152"/>
      <c r="P16" s="152"/>
      <c r="Q16" s="152"/>
      <c r="R16" s="152"/>
      <c r="S16" s="152"/>
      <c r="T16" s="152"/>
      <c r="U16" s="150"/>
    </row>
    <row r="17" spans="1:21" ht="19.5">
      <c r="B17" s="148"/>
      <c r="C17" s="148"/>
      <c r="D17" s="148"/>
      <c r="E17" s="148"/>
      <c r="F17" s="148"/>
      <c r="G17" s="148"/>
      <c r="H17" s="148"/>
      <c r="I17" s="148"/>
      <c r="J17" s="148"/>
      <c r="K17" s="148"/>
      <c r="L17" s="148"/>
      <c r="M17" s="148"/>
      <c r="N17" s="148"/>
      <c r="O17" s="148"/>
      <c r="P17" s="148"/>
      <c r="Q17" s="148"/>
      <c r="R17" s="148"/>
      <c r="S17" s="148"/>
      <c r="T17" s="148"/>
    </row>
    <row r="18" spans="1:21" ht="19.5">
      <c r="B18" s="148"/>
      <c r="C18" s="148"/>
      <c r="D18" s="148"/>
      <c r="E18" s="148"/>
      <c r="F18" s="148"/>
      <c r="G18" s="148"/>
      <c r="H18" s="148"/>
      <c r="I18" s="148"/>
      <c r="J18" s="148"/>
      <c r="K18" s="148"/>
      <c r="L18" s="148"/>
      <c r="M18" s="148"/>
      <c r="N18" s="148"/>
      <c r="O18" s="148"/>
      <c r="P18" s="148"/>
      <c r="Q18" s="148"/>
      <c r="R18" s="148"/>
      <c r="S18" s="148"/>
      <c r="T18" s="148"/>
    </row>
    <row r="19" spans="1:21" ht="19.899999999999999" customHeight="1">
      <c r="B19" s="327"/>
      <c r="C19" s="342" t="s">
        <v>299</v>
      </c>
      <c r="D19" s="342"/>
      <c r="E19" s="342"/>
      <c r="F19" s="342"/>
      <c r="G19" s="342"/>
      <c r="H19" s="342"/>
      <c r="I19" s="342"/>
      <c r="J19" s="342"/>
      <c r="K19" s="342"/>
      <c r="L19" s="342"/>
      <c r="M19" s="342"/>
      <c r="N19" s="342"/>
      <c r="O19" s="342"/>
      <c r="P19" s="342"/>
      <c r="Q19" s="154"/>
      <c r="R19" s="343"/>
      <c r="S19" s="344"/>
      <c r="T19" s="345"/>
      <c r="U19" s="150"/>
    </row>
    <row r="20" spans="1:21" ht="19.899999999999999" customHeight="1">
      <c r="B20" s="328"/>
      <c r="C20" s="342"/>
      <c r="D20" s="342"/>
      <c r="E20" s="342"/>
      <c r="F20" s="342"/>
      <c r="G20" s="342"/>
      <c r="H20" s="342"/>
      <c r="I20" s="342"/>
      <c r="J20" s="342"/>
      <c r="K20" s="342"/>
      <c r="L20" s="342"/>
      <c r="M20" s="342"/>
      <c r="N20" s="342"/>
      <c r="O20" s="342"/>
      <c r="P20" s="342"/>
      <c r="Q20" s="154"/>
      <c r="R20" s="346"/>
      <c r="S20" s="347"/>
      <c r="T20" s="348"/>
      <c r="U20" s="150"/>
    </row>
    <row r="21" spans="1:21" ht="19.5">
      <c r="B21" s="152"/>
      <c r="C21" s="152"/>
      <c r="D21" s="152"/>
      <c r="E21" s="152"/>
      <c r="F21" s="152"/>
      <c r="G21" s="152"/>
      <c r="H21" s="152"/>
      <c r="I21" s="152"/>
      <c r="J21" s="152"/>
      <c r="K21" s="152"/>
      <c r="L21" s="152"/>
      <c r="M21" s="152"/>
      <c r="N21" s="152"/>
      <c r="O21" s="152"/>
      <c r="P21" s="152"/>
      <c r="Q21" s="152"/>
      <c r="R21" s="152"/>
      <c r="S21" s="152"/>
      <c r="T21" s="152"/>
      <c r="U21" s="150"/>
    </row>
    <row r="22" spans="1:21" ht="19.5">
      <c r="B22" s="148"/>
      <c r="C22" s="148"/>
      <c r="D22" s="148"/>
      <c r="E22" s="148"/>
      <c r="F22" s="148"/>
      <c r="G22" s="148"/>
      <c r="H22" s="148"/>
      <c r="I22" s="148"/>
      <c r="J22" s="148"/>
      <c r="K22" s="148"/>
      <c r="L22" s="148"/>
      <c r="M22" s="148"/>
      <c r="N22" s="148"/>
      <c r="O22" s="148"/>
      <c r="P22" s="148"/>
      <c r="Q22" s="148"/>
      <c r="R22" s="148"/>
      <c r="S22" s="148"/>
      <c r="T22" s="148"/>
    </row>
    <row r="23" spans="1:21" ht="19.5">
      <c r="B23" s="148"/>
      <c r="C23" s="148"/>
      <c r="D23" s="148"/>
      <c r="E23" s="148"/>
      <c r="F23" s="148"/>
      <c r="G23" s="148"/>
      <c r="H23" s="148"/>
      <c r="I23" s="148"/>
      <c r="J23" s="148"/>
      <c r="K23" s="148"/>
      <c r="L23" s="148"/>
      <c r="M23" s="148"/>
      <c r="N23" s="148"/>
      <c r="O23" s="148"/>
      <c r="P23" s="148"/>
      <c r="Q23" s="148"/>
      <c r="R23" s="148"/>
      <c r="S23" s="148"/>
      <c r="T23" s="148"/>
    </row>
    <row r="24" spans="1:21" ht="18" customHeight="1">
      <c r="B24" s="327"/>
      <c r="C24" s="342" t="s">
        <v>254</v>
      </c>
      <c r="D24" s="342"/>
      <c r="E24" s="342"/>
      <c r="F24" s="342"/>
      <c r="G24" s="342"/>
      <c r="H24" s="342"/>
      <c r="I24" s="342"/>
      <c r="J24" s="342"/>
      <c r="K24" s="342"/>
      <c r="L24" s="342"/>
      <c r="M24" s="342"/>
      <c r="N24" s="342"/>
      <c r="O24" s="342"/>
      <c r="P24" s="342"/>
      <c r="Q24" s="111"/>
      <c r="R24" s="343"/>
      <c r="S24" s="344"/>
      <c r="T24" s="345"/>
      <c r="U24" s="150"/>
    </row>
    <row r="25" spans="1:21">
      <c r="B25" s="328"/>
      <c r="C25" s="342"/>
      <c r="D25" s="342"/>
      <c r="E25" s="342"/>
      <c r="F25" s="342"/>
      <c r="G25" s="342"/>
      <c r="H25" s="342"/>
      <c r="I25" s="342"/>
      <c r="J25" s="342"/>
      <c r="K25" s="342"/>
      <c r="L25" s="342"/>
      <c r="M25" s="342"/>
      <c r="N25" s="342"/>
      <c r="O25" s="342"/>
      <c r="P25" s="342"/>
      <c r="Q25" s="111"/>
      <c r="R25" s="346"/>
      <c r="S25" s="347"/>
      <c r="T25" s="348"/>
      <c r="U25" s="150"/>
    </row>
    <row r="26" spans="1:21" ht="19.5">
      <c r="B26" s="152"/>
      <c r="C26" s="152"/>
      <c r="D26" s="152"/>
      <c r="E26" s="152"/>
      <c r="F26" s="152"/>
      <c r="G26" s="152"/>
      <c r="H26" s="152"/>
      <c r="I26" s="152"/>
      <c r="J26" s="152"/>
      <c r="K26" s="152"/>
      <c r="L26" s="152"/>
      <c r="M26" s="152"/>
      <c r="N26" s="152"/>
      <c r="O26" s="152"/>
      <c r="P26" s="152"/>
      <c r="Q26" s="152"/>
      <c r="R26" s="152"/>
      <c r="S26" s="152"/>
      <c r="T26" s="152"/>
      <c r="U26" s="150"/>
    </row>
    <row r="27" spans="1:21" ht="19.5">
      <c r="A27" s="6"/>
      <c r="B27" s="187"/>
      <c r="C27" s="187"/>
      <c r="D27" s="187"/>
      <c r="E27" s="187"/>
      <c r="F27" s="187"/>
      <c r="G27" s="187"/>
      <c r="H27" s="187"/>
      <c r="I27" s="187"/>
      <c r="J27" s="187"/>
      <c r="K27" s="187"/>
      <c r="L27" s="187"/>
      <c r="M27" s="187"/>
      <c r="N27" s="187"/>
      <c r="O27" s="187"/>
      <c r="P27" s="187"/>
      <c r="Q27" s="187"/>
      <c r="R27" s="187"/>
      <c r="S27" s="187"/>
      <c r="T27" s="187"/>
      <c r="U27" s="6"/>
    </row>
    <row r="28" spans="1:21" ht="19.5" customHeight="1">
      <c r="A28" s="6"/>
      <c r="B28" s="187"/>
      <c r="C28" s="349" t="s">
        <v>315</v>
      </c>
      <c r="D28" s="349"/>
      <c r="E28" s="349"/>
      <c r="F28" s="349"/>
      <c r="G28" s="349"/>
      <c r="H28" s="349"/>
      <c r="I28" s="349"/>
      <c r="J28" s="349"/>
      <c r="K28" s="349"/>
      <c r="L28" s="349"/>
      <c r="M28" s="349"/>
      <c r="N28" s="349"/>
      <c r="O28" s="349"/>
      <c r="P28" s="349"/>
      <c r="Q28" s="187"/>
      <c r="R28" s="343"/>
      <c r="S28" s="344"/>
      <c r="T28" s="345"/>
      <c r="U28" s="6"/>
    </row>
    <row r="29" spans="1:21" ht="19.5">
      <c r="A29" s="6"/>
      <c r="B29" s="187"/>
      <c r="C29" s="349"/>
      <c r="D29" s="349"/>
      <c r="E29" s="349"/>
      <c r="F29" s="349"/>
      <c r="G29" s="349"/>
      <c r="H29" s="349"/>
      <c r="I29" s="349"/>
      <c r="J29" s="349"/>
      <c r="K29" s="349"/>
      <c r="L29" s="349"/>
      <c r="M29" s="349"/>
      <c r="N29" s="349"/>
      <c r="O29" s="349"/>
      <c r="P29" s="349"/>
      <c r="Q29" s="187"/>
      <c r="R29" s="350"/>
      <c r="S29" s="351"/>
      <c r="T29" s="352"/>
      <c r="U29" s="6"/>
    </row>
    <row r="30" spans="1:21" ht="19.5">
      <c r="A30" s="6"/>
      <c r="B30" s="187"/>
      <c r="C30" s="349"/>
      <c r="D30" s="349"/>
      <c r="E30" s="349"/>
      <c r="F30" s="349"/>
      <c r="G30" s="349"/>
      <c r="H30" s="349"/>
      <c r="I30" s="349"/>
      <c r="J30" s="349"/>
      <c r="K30" s="349"/>
      <c r="L30" s="349"/>
      <c r="M30" s="349"/>
      <c r="N30" s="349"/>
      <c r="O30" s="349"/>
      <c r="P30" s="349"/>
      <c r="Q30" s="187"/>
      <c r="R30" s="186"/>
      <c r="S30" s="186"/>
      <c r="T30" s="186"/>
      <c r="U30" s="6"/>
    </row>
    <row r="31" spans="1:21" ht="19.5">
      <c r="A31" s="6"/>
      <c r="B31" s="51"/>
      <c r="C31" s="51"/>
      <c r="D31" s="51"/>
      <c r="E31" s="51"/>
      <c r="F31" s="51"/>
      <c r="G31" s="51"/>
      <c r="H31" s="51"/>
      <c r="I31" s="51"/>
      <c r="J31" s="51"/>
      <c r="K31" s="51"/>
      <c r="L31" s="51"/>
      <c r="M31" s="51"/>
      <c r="N31" s="51"/>
      <c r="O31" s="51"/>
      <c r="P31" s="51"/>
      <c r="Q31" s="51"/>
      <c r="R31" s="51"/>
      <c r="S31" s="51"/>
      <c r="T31" s="51"/>
      <c r="U31" s="6"/>
    </row>
    <row r="32" spans="1:21" ht="19.5" customHeight="1">
      <c r="A32" s="6"/>
      <c r="B32" s="51"/>
      <c r="C32" s="349" t="s">
        <v>311</v>
      </c>
      <c r="D32" s="349"/>
      <c r="E32" s="349"/>
      <c r="F32" s="349"/>
      <c r="G32" s="349"/>
      <c r="H32" s="349"/>
      <c r="I32" s="349"/>
      <c r="J32" s="349"/>
      <c r="K32" s="349"/>
      <c r="L32" s="349"/>
      <c r="M32" s="349"/>
      <c r="N32" s="349"/>
      <c r="O32" s="349"/>
      <c r="P32" s="194"/>
      <c r="Q32" s="194"/>
      <c r="R32" s="343"/>
      <c r="S32" s="344"/>
      <c r="T32" s="345"/>
      <c r="U32" s="6"/>
    </row>
    <row r="33" spans="1:21" ht="19.5">
      <c r="A33" s="6"/>
      <c r="B33" s="51"/>
      <c r="C33" s="349"/>
      <c r="D33" s="349"/>
      <c r="E33" s="349"/>
      <c r="F33" s="349"/>
      <c r="G33" s="349"/>
      <c r="H33" s="349"/>
      <c r="I33" s="349"/>
      <c r="J33" s="349"/>
      <c r="K33" s="349"/>
      <c r="L33" s="349"/>
      <c r="M33" s="349"/>
      <c r="N33" s="349"/>
      <c r="O33" s="349"/>
      <c r="P33" s="195"/>
      <c r="Q33" s="195"/>
      <c r="R33" s="346"/>
      <c r="S33" s="347"/>
      <c r="T33" s="348"/>
      <c r="U33" s="6"/>
    </row>
    <row r="34" spans="1:21" ht="19.5">
      <c r="A34" s="6"/>
      <c r="B34" s="51"/>
      <c r="C34" s="349"/>
      <c r="D34" s="349"/>
      <c r="E34" s="349"/>
      <c r="F34" s="349"/>
      <c r="G34" s="349"/>
      <c r="H34" s="349"/>
      <c r="I34" s="349"/>
      <c r="J34" s="349"/>
      <c r="K34" s="349"/>
      <c r="L34" s="349"/>
      <c r="M34" s="349"/>
      <c r="N34" s="349"/>
      <c r="O34" s="349"/>
      <c r="P34" s="187"/>
      <c r="Q34" s="187"/>
      <c r="R34" s="187"/>
      <c r="S34" s="187"/>
      <c r="T34" s="187"/>
      <c r="U34" s="6"/>
    </row>
    <row r="35" spans="1:21" ht="19.5">
      <c r="A35" s="6"/>
      <c r="B35" s="51"/>
      <c r="C35" s="349"/>
      <c r="D35" s="349"/>
      <c r="E35" s="349"/>
      <c r="F35" s="349"/>
      <c r="G35" s="349"/>
      <c r="H35" s="349"/>
      <c r="I35" s="349"/>
      <c r="J35" s="349"/>
      <c r="K35" s="349"/>
      <c r="L35" s="349"/>
      <c r="M35" s="349"/>
      <c r="N35" s="349"/>
      <c r="O35" s="349"/>
      <c r="P35" s="187"/>
      <c r="Q35" s="187"/>
      <c r="R35" s="187"/>
      <c r="S35" s="187"/>
      <c r="T35" s="187"/>
      <c r="U35" s="6"/>
    </row>
    <row r="36" spans="1:21" ht="19.5">
      <c r="A36" s="6"/>
      <c r="B36" s="6"/>
      <c r="C36" s="185"/>
      <c r="D36" s="185"/>
      <c r="E36" s="185"/>
      <c r="F36" s="185"/>
      <c r="G36" s="185"/>
      <c r="H36" s="185"/>
      <c r="I36" s="185"/>
      <c r="J36" s="185"/>
      <c r="K36" s="185"/>
      <c r="L36" s="185"/>
      <c r="M36" s="185"/>
      <c r="N36" s="185"/>
      <c r="O36" s="185"/>
      <c r="P36" s="187"/>
      <c r="Q36" s="187"/>
      <c r="R36" s="187"/>
      <c r="S36" s="187"/>
      <c r="T36" s="187"/>
      <c r="U36" s="6"/>
    </row>
    <row r="37" spans="1:21" ht="19.5">
      <c r="A37" s="6"/>
      <c r="B37" s="6"/>
      <c r="C37" s="195"/>
      <c r="D37" s="195"/>
      <c r="E37" s="195"/>
      <c r="F37" s="195"/>
      <c r="G37" s="195"/>
      <c r="H37" s="195"/>
      <c r="I37" s="195"/>
      <c r="J37" s="195"/>
      <c r="K37" s="195"/>
      <c r="L37" s="195"/>
      <c r="M37" s="195"/>
      <c r="N37" s="195"/>
      <c r="O37" s="195"/>
      <c r="P37" s="195"/>
      <c r="Q37" s="195"/>
      <c r="R37" s="195"/>
      <c r="S37" s="195"/>
      <c r="T37" s="195"/>
      <c r="U37" s="6"/>
    </row>
    <row r="38" spans="1:21" ht="19.5">
      <c r="A38" s="6"/>
      <c r="B38" s="6"/>
      <c r="C38" s="349" t="s">
        <v>312</v>
      </c>
      <c r="D38" s="349"/>
      <c r="E38" s="349"/>
      <c r="F38" s="349"/>
      <c r="G38" s="349"/>
      <c r="H38" s="349"/>
      <c r="I38" s="349"/>
      <c r="J38" s="349"/>
      <c r="K38" s="349"/>
      <c r="L38" s="349"/>
      <c r="M38" s="349"/>
      <c r="N38" s="349"/>
      <c r="O38" s="349"/>
      <c r="P38" s="187"/>
      <c r="Q38" s="187"/>
      <c r="R38" s="343"/>
      <c r="S38" s="344"/>
      <c r="T38" s="345"/>
      <c r="U38" s="6"/>
    </row>
    <row r="39" spans="1:21" ht="19.5">
      <c r="A39" s="6"/>
      <c r="B39" s="6"/>
      <c r="C39" s="349"/>
      <c r="D39" s="349"/>
      <c r="E39" s="349"/>
      <c r="F39" s="349"/>
      <c r="G39" s="349"/>
      <c r="H39" s="349"/>
      <c r="I39" s="349"/>
      <c r="J39" s="349"/>
      <c r="K39" s="349"/>
      <c r="L39" s="349"/>
      <c r="M39" s="349"/>
      <c r="N39" s="349"/>
      <c r="O39" s="349"/>
      <c r="P39" s="187"/>
      <c r="Q39" s="187"/>
      <c r="R39" s="346"/>
      <c r="S39" s="347"/>
      <c r="T39" s="348"/>
      <c r="U39" s="6"/>
    </row>
    <row r="40" spans="1:21" ht="19.5">
      <c r="A40" s="6"/>
      <c r="B40" s="6"/>
      <c r="C40" s="349"/>
      <c r="D40" s="349"/>
      <c r="E40" s="349"/>
      <c r="F40" s="349"/>
      <c r="G40" s="349"/>
      <c r="H40" s="349"/>
      <c r="I40" s="349"/>
      <c r="J40" s="349"/>
      <c r="K40" s="349"/>
      <c r="L40" s="349"/>
      <c r="M40" s="349"/>
      <c r="N40" s="349"/>
      <c r="O40" s="349"/>
      <c r="P40" s="187"/>
      <c r="Q40" s="187"/>
      <c r="R40" s="187"/>
      <c r="S40" s="187"/>
      <c r="T40" s="187"/>
      <c r="U40" s="6"/>
    </row>
    <row r="41" spans="1:21" ht="19.5">
      <c r="A41" s="6"/>
      <c r="B41" s="6"/>
      <c r="C41" s="349"/>
      <c r="D41" s="349"/>
      <c r="E41" s="349"/>
      <c r="F41" s="349"/>
      <c r="G41" s="349"/>
      <c r="H41" s="349"/>
      <c r="I41" s="349"/>
      <c r="J41" s="349"/>
      <c r="K41" s="349"/>
      <c r="L41" s="349"/>
      <c r="M41" s="349"/>
      <c r="N41" s="349"/>
      <c r="O41" s="349"/>
      <c r="P41" s="187"/>
      <c r="Q41" s="187"/>
      <c r="R41" s="187"/>
      <c r="S41" s="187"/>
      <c r="T41" s="187"/>
      <c r="U41" s="6"/>
    </row>
    <row r="42" spans="1:21" ht="19.5">
      <c r="A42" s="6"/>
      <c r="B42" s="6"/>
      <c r="C42" s="349"/>
      <c r="D42" s="349"/>
      <c r="E42" s="349"/>
      <c r="F42" s="349"/>
      <c r="G42" s="349"/>
      <c r="H42" s="349"/>
      <c r="I42" s="349"/>
      <c r="J42" s="349"/>
      <c r="K42" s="349"/>
      <c r="L42" s="349"/>
      <c r="M42" s="349"/>
      <c r="N42" s="349"/>
      <c r="O42" s="349"/>
      <c r="P42" s="51"/>
      <c r="Q42" s="51"/>
      <c r="R42" s="51"/>
      <c r="S42" s="51"/>
      <c r="T42" s="51"/>
      <c r="U42" s="6"/>
    </row>
    <row r="43" spans="1:21" ht="19.5">
      <c r="A43" s="6"/>
      <c r="B43" s="6"/>
      <c r="C43" s="349"/>
      <c r="D43" s="349"/>
      <c r="E43" s="349"/>
      <c r="F43" s="349"/>
      <c r="G43" s="349"/>
      <c r="H43" s="349"/>
      <c r="I43" s="349"/>
      <c r="J43" s="349"/>
      <c r="K43" s="349"/>
      <c r="L43" s="349"/>
      <c r="M43" s="349"/>
      <c r="N43" s="349"/>
      <c r="O43" s="349"/>
      <c r="P43" s="51"/>
      <c r="Q43" s="51"/>
      <c r="R43" s="51"/>
      <c r="S43" s="51"/>
      <c r="T43" s="51"/>
      <c r="U43" s="6"/>
    </row>
    <row r="44" spans="1:21" ht="19.5">
      <c r="A44" s="6"/>
      <c r="B44" s="6"/>
      <c r="C44" s="349"/>
      <c r="D44" s="349"/>
      <c r="E44" s="349"/>
      <c r="F44" s="349"/>
      <c r="G44" s="349"/>
      <c r="H44" s="349"/>
      <c r="I44" s="349"/>
      <c r="J44" s="349"/>
      <c r="K44" s="349"/>
      <c r="L44" s="349"/>
      <c r="M44" s="349"/>
      <c r="N44" s="349"/>
      <c r="O44" s="349"/>
      <c r="P44" s="51"/>
      <c r="Q44" s="51"/>
      <c r="R44" s="51"/>
      <c r="S44" s="51"/>
      <c r="T44" s="51"/>
      <c r="U44" s="6"/>
    </row>
  </sheetData>
  <sheetProtection algorithmName="SHA-512" hashValue="Eksj2CpGw7hWaMUokRp4vr5VTFuql+LoGUSNlstzt8TbuEKaYkgl3CWu+ENxhsR/SEQ7tEeE1b+SF1gRDf1jEQ==" saltValue="WqEimwT1o8qNx7Kx1h1JuA==" spinCount="100000" sheet="1" selectLockedCells="1"/>
  <mergeCells count="18">
    <mergeCell ref="C38:O44"/>
    <mergeCell ref="R38:T39"/>
    <mergeCell ref="C28:P30"/>
    <mergeCell ref="R28:T29"/>
    <mergeCell ref="C32:O35"/>
    <mergeCell ref="R32:T33"/>
    <mergeCell ref="B19:B20"/>
    <mergeCell ref="B24:B25"/>
    <mergeCell ref="P14:T15"/>
    <mergeCell ref="A3:U3"/>
    <mergeCell ref="L6:T6"/>
    <mergeCell ref="B9:T11"/>
    <mergeCell ref="B14:B15"/>
    <mergeCell ref="C14:N15"/>
    <mergeCell ref="C19:P20"/>
    <mergeCell ref="C24:P25"/>
    <mergeCell ref="R19:T20"/>
    <mergeCell ref="R24:T25"/>
  </mergeCells>
  <phoneticPr fontId="2"/>
  <dataValidations count="1">
    <dataValidation type="list" allowBlank="1" showInputMessage="1" showErrorMessage="1" sqref="R19:T20 R24:T25 R32:T33 R38:T39 R28:T29" xr:uid="{5EA008A0-BD37-462C-A1FD-1B371CA6539E}">
      <formula1>"はい"</formula1>
    </dataValidation>
  </dataValidations>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470F0-F251-4546-9435-14FB26885F01}">
  <sheetPr>
    <tabColor rgb="FF92D050"/>
  </sheetPr>
  <dimension ref="A1:U36"/>
  <sheetViews>
    <sheetView showGridLines="0" view="pageBreakPreview" topLeftCell="A7" zoomScale="85" zoomScaleNormal="85" zoomScaleSheetLayoutView="85" workbookViewId="0">
      <selection activeCell="H18" sqref="H18:T20"/>
    </sheetView>
  </sheetViews>
  <sheetFormatPr defaultColWidth="8.75" defaultRowHeight="18.75"/>
  <cols>
    <col min="1" max="21" width="4.5" style="6" customWidth="1"/>
    <col min="22" max="16384" width="8.75" style="6"/>
  </cols>
  <sheetData>
    <row r="1" spans="1:21">
      <c r="A1" s="75"/>
      <c r="B1" s="75"/>
      <c r="C1" s="75"/>
      <c r="D1" s="75"/>
      <c r="E1" s="75"/>
      <c r="F1" s="75"/>
      <c r="G1" s="75"/>
      <c r="H1" s="75"/>
      <c r="I1" s="75"/>
      <c r="J1" s="75"/>
      <c r="K1" s="75"/>
      <c r="L1" s="75"/>
      <c r="M1" s="75"/>
      <c r="N1" s="75"/>
      <c r="O1" s="75"/>
      <c r="P1" s="75"/>
      <c r="Q1" s="75"/>
      <c r="R1" s="75"/>
      <c r="S1" s="75"/>
      <c r="T1" s="75"/>
      <c r="U1" s="75"/>
    </row>
    <row r="2" spans="1:21">
      <c r="A2" s="76"/>
      <c r="B2" s="76"/>
      <c r="C2" s="76"/>
      <c r="D2" s="76"/>
      <c r="E2" s="76"/>
      <c r="F2" s="76"/>
      <c r="G2" s="76"/>
      <c r="H2" s="76"/>
      <c r="I2" s="75"/>
      <c r="J2" s="75"/>
      <c r="K2" s="75"/>
      <c r="L2" s="75"/>
      <c r="M2" s="75"/>
      <c r="N2" s="75"/>
      <c r="O2" s="75"/>
      <c r="P2" s="75"/>
      <c r="Q2" s="75"/>
      <c r="R2" s="75"/>
      <c r="S2" s="75"/>
      <c r="T2" s="75"/>
      <c r="U2" s="77"/>
    </row>
    <row r="3" spans="1:21">
      <c r="A3" s="78"/>
      <c r="B3" s="78"/>
      <c r="C3" s="78"/>
      <c r="D3" s="78"/>
      <c r="E3" s="78"/>
      <c r="F3" s="78"/>
      <c r="G3" s="78"/>
      <c r="H3" s="78"/>
      <c r="I3" s="75"/>
      <c r="J3" s="75"/>
      <c r="K3" s="75"/>
      <c r="L3" s="75"/>
      <c r="M3" s="75"/>
      <c r="N3" s="75"/>
      <c r="O3" s="75"/>
      <c r="P3" s="75"/>
      <c r="Q3" s="75"/>
      <c r="R3" s="75"/>
      <c r="S3" s="75"/>
      <c r="T3" s="75"/>
      <c r="U3" s="77"/>
    </row>
    <row r="4" spans="1:21" ht="21">
      <c r="A4" s="283" t="s">
        <v>243</v>
      </c>
      <c r="B4" s="283"/>
      <c r="C4" s="283"/>
      <c r="D4" s="283"/>
      <c r="E4" s="283"/>
      <c r="F4" s="283"/>
      <c r="G4" s="283"/>
      <c r="H4" s="283"/>
      <c r="I4" s="284"/>
      <c r="J4" s="284"/>
      <c r="K4" s="284"/>
      <c r="L4" s="284"/>
      <c r="M4" s="284"/>
      <c r="N4" s="284"/>
      <c r="O4" s="284"/>
      <c r="P4" s="284"/>
      <c r="Q4" s="284"/>
      <c r="R4" s="284"/>
      <c r="S4" s="284"/>
      <c r="T4" s="284"/>
      <c r="U4" s="284"/>
    </row>
    <row r="5" spans="1:21" ht="21">
      <c r="A5" s="178"/>
      <c r="B5" s="178"/>
      <c r="C5" s="178"/>
      <c r="D5" s="178"/>
      <c r="E5" s="178"/>
      <c r="F5" s="178"/>
      <c r="G5" s="178"/>
      <c r="H5" s="178"/>
      <c r="I5" s="179"/>
      <c r="J5" s="179"/>
      <c r="K5" s="179"/>
      <c r="L5" s="179"/>
      <c r="M5" s="179"/>
      <c r="N5" s="179"/>
      <c r="O5" s="179"/>
      <c r="P5" s="179"/>
      <c r="Q5" s="179"/>
      <c r="R5" s="179"/>
      <c r="S5" s="179"/>
      <c r="T5" s="179"/>
      <c r="U5" s="179"/>
    </row>
    <row r="6" spans="1:21" ht="21">
      <c r="A6" s="178"/>
      <c r="B6" s="178"/>
      <c r="C6" s="178"/>
      <c r="D6" s="178"/>
      <c r="E6" s="178"/>
      <c r="F6" s="178"/>
      <c r="G6" s="178"/>
      <c r="H6" s="178"/>
      <c r="I6" s="179"/>
      <c r="J6" s="179"/>
      <c r="K6" s="179"/>
      <c r="L6" s="179"/>
      <c r="M6" s="179"/>
      <c r="N6" s="179"/>
      <c r="O6" s="179"/>
      <c r="P6" s="179"/>
      <c r="Q6" s="179"/>
      <c r="R6" s="179"/>
      <c r="S6" s="179"/>
      <c r="T6" s="179"/>
      <c r="U6" s="179"/>
    </row>
    <row r="7" spans="1:21" ht="21">
      <c r="A7" s="178"/>
      <c r="B7" s="178"/>
      <c r="C7" s="178"/>
      <c r="D7" s="178"/>
      <c r="E7" s="178"/>
      <c r="F7" s="178"/>
      <c r="G7" s="178"/>
      <c r="H7" s="178"/>
      <c r="I7" s="179"/>
      <c r="J7" s="179"/>
      <c r="K7" s="17" t="s">
        <v>101</v>
      </c>
      <c r="L7" s="257">
        <f>基本情報!E8</f>
        <v>0</v>
      </c>
      <c r="M7" s="257"/>
      <c r="N7" s="257"/>
      <c r="O7" s="257"/>
      <c r="P7" s="257"/>
      <c r="Q7" s="257"/>
      <c r="R7" s="257"/>
      <c r="S7" s="257"/>
      <c r="T7" s="257"/>
      <c r="U7" s="182"/>
    </row>
    <row r="8" spans="1:21">
      <c r="A8" s="18"/>
      <c r="B8" s="18"/>
      <c r="C8" s="18"/>
      <c r="D8" s="18"/>
      <c r="E8" s="18"/>
      <c r="F8" s="18"/>
      <c r="G8" s="18"/>
      <c r="H8" s="18"/>
      <c r="I8" s="18"/>
      <c r="J8" s="18"/>
      <c r="K8" s="18"/>
      <c r="L8" s="18"/>
      <c r="M8" s="18"/>
      <c r="N8" s="18"/>
      <c r="O8" s="18"/>
      <c r="P8" s="18"/>
      <c r="Q8" s="18"/>
      <c r="R8" s="18"/>
      <c r="S8" s="18"/>
      <c r="T8" s="18"/>
      <c r="U8" s="18"/>
    </row>
    <row r="9" spans="1:21">
      <c r="A9" s="80"/>
      <c r="B9" s="80"/>
      <c r="C9" s="80"/>
      <c r="D9" s="80"/>
      <c r="E9" s="80"/>
      <c r="F9" s="80"/>
      <c r="G9" s="80"/>
      <c r="H9" s="80"/>
      <c r="I9" s="80"/>
      <c r="J9" s="80"/>
      <c r="K9" s="80"/>
      <c r="L9" s="80"/>
      <c r="M9" s="80"/>
      <c r="N9" s="80"/>
      <c r="O9" s="80"/>
      <c r="P9" s="80"/>
      <c r="Q9" s="80"/>
      <c r="R9" s="80"/>
      <c r="S9" s="80"/>
      <c r="T9" s="80"/>
      <c r="U9" s="80"/>
    </row>
    <row r="10" spans="1:21">
      <c r="A10" s="80"/>
      <c r="B10" s="355" t="s">
        <v>272</v>
      </c>
      <c r="C10" s="355"/>
      <c r="D10" s="355"/>
      <c r="E10" s="355"/>
      <c r="F10" s="355"/>
      <c r="G10" s="355"/>
      <c r="H10" s="355"/>
      <c r="I10" s="355"/>
      <c r="J10" s="355"/>
      <c r="K10" s="355"/>
      <c r="L10" s="355"/>
      <c r="M10" s="355"/>
      <c r="N10" s="355"/>
      <c r="O10" s="355"/>
      <c r="P10" s="355"/>
      <c r="Q10" s="355"/>
      <c r="R10" s="355"/>
      <c r="S10" s="355"/>
      <c r="T10" s="355"/>
      <c r="U10" s="80"/>
    </row>
    <row r="11" spans="1:21">
      <c r="A11" s="80"/>
      <c r="B11" s="355"/>
      <c r="C11" s="355"/>
      <c r="D11" s="355"/>
      <c r="E11" s="355"/>
      <c r="F11" s="355"/>
      <c r="G11" s="355"/>
      <c r="H11" s="355"/>
      <c r="I11" s="355"/>
      <c r="J11" s="355"/>
      <c r="K11" s="355"/>
      <c r="L11" s="355"/>
      <c r="M11" s="355"/>
      <c r="N11" s="355"/>
      <c r="O11" s="355"/>
      <c r="P11" s="355"/>
      <c r="Q11" s="355"/>
      <c r="R11" s="355"/>
      <c r="S11" s="355"/>
      <c r="T11" s="355"/>
      <c r="U11" s="80"/>
    </row>
    <row r="12" spans="1:21">
      <c r="B12" s="355"/>
      <c r="C12" s="355"/>
      <c r="D12" s="355"/>
      <c r="E12" s="355"/>
      <c r="F12" s="355"/>
      <c r="G12" s="355"/>
      <c r="H12" s="355"/>
      <c r="I12" s="355"/>
      <c r="J12" s="355"/>
      <c r="K12" s="355"/>
      <c r="L12" s="355"/>
      <c r="M12" s="355"/>
      <c r="N12" s="355"/>
      <c r="O12" s="355"/>
      <c r="P12" s="355"/>
      <c r="Q12" s="355"/>
      <c r="R12" s="355"/>
      <c r="S12" s="355"/>
      <c r="T12" s="355"/>
    </row>
    <row r="14" spans="1:21" ht="19.5">
      <c r="B14" s="180" t="s">
        <v>310</v>
      </c>
      <c r="C14" s="184"/>
      <c r="D14" s="184"/>
      <c r="E14" s="184"/>
      <c r="F14" s="184"/>
      <c r="G14" s="184"/>
      <c r="H14" s="184"/>
      <c r="I14" s="184"/>
      <c r="J14" s="184"/>
      <c r="K14" s="184"/>
      <c r="L14" s="184"/>
      <c r="M14" s="184"/>
      <c r="N14" s="184"/>
      <c r="O14" s="184"/>
      <c r="P14" s="184"/>
      <c r="Q14" s="184"/>
      <c r="R14" s="184"/>
      <c r="S14" s="184"/>
      <c r="T14" s="184"/>
    </row>
    <row r="15" spans="1:21" ht="19.5">
      <c r="C15" s="180"/>
      <c r="D15" s="180"/>
      <c r="E15" s="180"/>
      <c r="F15" s="180"/>
      <c r="G15" s="180"/>
      <c r="H15" s="180"/>
      <c r="I15" s="180"/>
      <c r="J15" s="180"/>
      <c r="K15" s="180"/>
      <c r="L15" s="180"/>
      <c r="M15" s="180"/>
      <c r="N15" s="180"/>
      <c r="O15" s="180"/>
      <c r="P15" s="180"/>
      <c r="Q15" s="180"/>
      <c r="R15" s="180"/>
      <c r="S15" s="180"/>
      <c r="T15" s="180"/>
    </row>
    <row r="16" spans="1:21" ht="19.5">
      <c r="B16" s="180"/>
      <c r="C16" s="180"/>
      <c r="D16" s="180"/>
      <c r="E16" s="180"/>
      <c r="F16" s="180"/>
      <c r="G16" s="180"/>
      <c r="H16" s="180"/>
      <c r="I16" s="180"/>
      <c r="J16" s="180"/>
      <c r="K16" s="180"/>
      <c r="L16" s="180"/>
      <c r="M16" s="180"/>
      <c r="N16" s="180"/>
      <c r="O16" s="180"/>
      <c r="P16" s="180"/>
      <c r="Q16" s="180"/>
      <c r="R16" s="180"/>
      <c r="S16" s="180"/>
      <c r="T16" s="180"/>
    </row>
    <row r="17" spans="2:20" ht="19.5">
      <c r="B17" s="181"/>
      <c r="C17" s="181"/>
      <c r="D17" s="181"/>
      <c r="E17" s="181"/>
      <c r="F17" s="181"/>
      <c r="G17" s="181"/>
      <c r="H17" s="181"/>
      <c r="I17" s="181"/>
      <c r="J17" s="181"/>
      <c r="K17" s="181"/>
      <c r="L17" s="181"/>
      <c r="M17" s="181"/>
      <c r="N17" s="181"/>
      <c r="O17" s="181"/>
      <c r="P17" s="181"/>
      <c r="Q17" s="181"/>
      <c r="R17" s="181"/>
      <c r="S17" s="181"/>
      <c r="T17" s="181"/>
    </row>
    <row r="18" spans="2:20" ht="24.6" customHeight="1">
      <c r="B18" s="353" t="s">
        <v>118</v>
      </c>
      <c r="C18" s="353"/>
      <c r="D18" s="353"/>
      <c r="E18" s="353"/>
      <c r="F18" s="353"/>
      <c r="G18" s="353"/>
      <c r="H18" s="354"/>
      <c r="I18" s="354"/>
      <c r="J18" s="354"/>
      <c r="K18" s="354"/>
      <c r="L18" s="354"/>
      <c r="M18" s="354"/>
      <c r="N18" s="354"/>
      <c r="O18" s="354"/>
      <c r="P18" s="354"/>
      <c r="Q18" s="354"/>
      <c r="R18" s="354"/>
      <c r="S18" s="354"/>
      <c r="T18" s="354"/>
    </row>
    <row r="19" spans="2:20" ht="24.6" customHeight="1">
      <c r="B19" s="353"/>
      <c r="C19" s="353"/>
      <c r="D19" s="353"/>
      <c r="E19" s="353"/>
      <c r="F19" s="353"/>
      <c r="G19" s="353"/>
      <c r="H19" s="354"/>
      <c r="I19" s="354"/>
      <c r="J19" s="354"/>
      <c r="K19" s="354"/>
      <c r="L19" s="354"/>
      <c r="M19" s="354"/>
      <c r="N19" s="354"/>
      <c r="O19" s="354"/>
      <c r="P19" s="354"/>
      <c r="Q19" s="354"/>
      <c r="R19" s="354"/>
      <c r="S19" s="354"/>
      <c r="T19" s="354"/>
    </row>
    <row r="20" spans="2:20" ht="24.6" customHeight="1">
      <c r="B20" s="353"/>
      <c r="C20" s="353"/>
      <c r="D20" s="353"/>
      <c r="E20" s="353"/>
      <c r="F20" s="353"/>
      <c r="G20" s="353"/>
      <c r="H20" s="354"/>
      <c r="I20" s="354"/>
      <c r="J20" s="354"/>
      <c r="K20" s="354"/>
      <c r="L20" s="354"/>
      <c r="M20" s="354"/>
      <c r="N20" s="354"/>
      <c r="O20" s="354"/>
      <c r="P20" s="354"/>
      <c r="Q20" s="354"/>
      <c r="R20" s="354"/>
      <c r="S20" s="354"/>
      <c r="T20" s="354"/>
    </row>
    <row r="21" spans="2:20" ht="24.6" customHeight="1">
      <c r="B21" s="353" t="s">
        <v>119</v>
      </c>
      <c r="C21" s="353"/>
      <c r="D21" s="353"/>
      <c r="E21" s="353"/>
      <c r="F21" s="353"/>
      <c r="G21" s="353"/>
      <c r="H21" s="354"/>
      <c r="I21" s="354"/>
      <c r="J21" s="354"/>
      <c r="K21" s="354"/>
      <c r="L21" s="354"/>
      <c r="M21" s="354"/>
      <c r="N21" s="354"/>
      <c r="O21" s="354"/>
      <c r="P21" s="354"/>
      <c r="Q21" s="354"/>
      <c r="R21" s="354"/>
      <c r="S21" s="354"/>
      <c r="T21" s="354"/>
    </row>
    <row r="22" spans="2:20" ht="24.6" customHeight="1">
      <c r="B22" s="353"/>
      <c r="C22" s="353"/>
      <c r="D22" s="353"/>
      <c r="E22" s="353"/>
      <c r="F22" s="353"/>
      <c r="G22" s="353"/>
      <c r="H22" s="354"/>
      <c r="I22" s="354"/>
      <c r="J22" s="354"/>
      <c r="K22" s="354"/>
      <c r="L22" s="354"/>
      <c r="M22" s="354"/>
      <c r="N22" s="354"/>
      <c r="O22" s="354"/>
      <c r="P22" s="354"/>
      <c r="Q22" s="354"/>
      <c r="R22" s="354"/>
      <c r="S22" s="354"/>
      <c r="T22" s="354"/>
    </row>
    <row r="23" spans="2:20" ht="24.6" customHeight="1">
      <c r="B23" s="353"/>
      <c r="C23" s="353"/>
      <c r="D23" s="353"/>
      <c r="E23" s="353"/>
      <c r="F23" s="353"/>
      <c r="G23" s="353"/>
      <c r="H23" s="354"/>
      <c r="I23" s="354"/>
      <c r="J23" s="354"/>
      <c r="K23" s="354"/>
      <c r="L23" s="354"/>
      <c r="M23" s="354"/>
      <c r="N23" s="354"/>
      <c r="O23" s="354"/>
      <c r="P23" s="354"/>
      <c r="Q23" s="354"/>
      <c r="R23" s="354"/>
      <c r="S23" s="354"/>
      <c r="T23" s="354"/>
    </row>
    <row r="24" spans="2:20" ht="24.6" customHeight="1">
      <c r="B24" s="353" t="s">
        <v>66</v>
      </c>
      <c r="C24" s="353"/>
      <c r="D24" s="353"/>
      <c r="E24" s="353"/>
      <c r="F24" s="353"/>
      <c r="G24" s="353"/>
      <c r="H24" s="354"/>
      <c r="I24" s="354"/>
      <c r="J24" s="354"/>
      <c r="K24" s="354"/>
      <c r="L24" s="354"/>
      <c r="M24" s="354"/>
      <c r="N24" s="354"/>
      <c r="O24" s="354"/>
      <c r="P24" s="354"/>
      <c r="Q24" s="354"/>
      <c r="R24" s="354"/>
      <c r="S24" s="354"/>
      <c r="T24" s="354"/>
    </row>
    <row r="25" spans="2:20" ht="24.6" customHeight="1">
      <c r="B25" s="353"/>
      <c r="C25" s="353"/>
      <c r="D25" s="353"/>
      <c r="E25" s="353"/>
      <c r="F25" s="353"/>
      <c r="G25" s="353"/>
      <c r="H25" s="354"/>
      <c r="I25" s="354"/>
      <c r="J25" s="354"/>
      <c r="K25" s="354"/>
      <c r="L25" s="354"/>
      <c r="M25" s="354"/>
      <c r="N25" s="354"/>
      <c r="O25" s="354"/>
      <c r="P25" s="354"/>
      <c r="Q25" s="354"/>
      <c r="R25" s="354"/>
      <c r="S25" s="354"/>
      <c r="T25" s="354"/>
    </row>
    <row r="26" spans="2:20" ht="24.6" customHeight="1">
      <c r="B26" s="353"/>
      <c r="C26" s="353"/>
      <c r="D26" s="353"/>
      <c r="E26" s="353"/>
      <c r="F26" s="353"/>
      <c r="G26" s="353"/>
      <c r="H26" s="354"/>
      <c r="I26" s="354"/>
      <c r="J26" s="354"/>
      <c r="K26" s="354"/>
      <c r="L26" s="354"/>
      <c r="M26" s="354"/>
      <c r="N26" s="354"/>
      <c r="O26" s="354"/>
      <c r="P26" s="354"/>
      <c r="Q26" s="354"/>
      <c r="R26" s="354"/>
      <c r="S26" s="354"/>
      <c r="T26" s="354"/>
    </row>
    <row r="27" spans="2:20" ht="24.6" customHeight="1">
      <c r="B27" s="353" t="s">
        <v>121</v>
      </c>
      <c r="C27" s="353"/>
      <c r="D27" s="353"/>
      <c r="E27" s="353"/>
      <c r="F27" s="353"/>
      <c r="G27" s="353"/>
      <c r="H27" s="354"/>
      <c r="I27" s="354"/>
      <c r="J27" s="354"/>
      <c r="K27" s="354"/>
      <c r="L27" s="354"/>
      <c r="M27" s="354"/>
      <c r="N27" s="354"/>
      <c r="O27" s="354"/>
      <c r="P27" s="354"/>
      <c r="Q27" s="354"/>
      <c r="R27" s="354"/>
      <c r="S27" s="354"/>
      <c r="T27" s="354"/>
    </row>
    <row r="28" spans="2:20" ht="24.6" customHeight="1">
      <c r="B28" s="353"/>
      <c r="C28" s="353"/>
      <c r="D28" s="353"/>
      <c r="E28" s="353"/>
      <c r="F28" s="353"/>
      <c r="G28" s="353"/>
      <c r="H28" s="354"/>
      <c r="I28" s="354"/>
      <c r="J28" s="354"/>
      <c r="K28" s="354"/>
      <c r="L28" s="354"/>
      <c r="M28" s="354"/>
      <c r="N28" s="354"/>
      <c r="O28" s="354"/>
      <c r="P28" s="354"/>
      <c r="Q28" s="354"/>
      <c r="R28" s="354"/>
      <c r="S28" s="354"/>
      <c r="T28" s="354"/>
    </row>
    <row r="29" spans="2:20" ht="24.6" customHeight="1">
      <c r="B29" s="353"/>
      <c r="C29" s="353"/>
      <c r="D29" s="353"/>
      <c r="E29" s="353"/>
      <c r="F29" s="353"/>
      <c r="G29" s="353"/>
      <c r="H29" s="354"/>
      <c r="I29" s="354"/>
      <c r="J29" s="354"/>
      <c r="K29" s="354"/>
      <c r="L29" s="354"/>
      <c r="M29" s="354"/>
      <c r="N29" s="354"/>
      <c r="O29" s="354"/>
      <c r="P29" s="354"/>
      <c r="Q29" s="354"/>
      <c r="R29" s="354"/>
      <c r="S29" s="354"/>
      <c r="T29" s="354"/>
    </row>
    <row r="30" spans="2:20" ht="19.5">
      <c r="B30" s="51" t="s">
        <v>208</v>
      </c>
      <c r="C30" s="51"/>
      <c r="D30" s="51"/>
      <c r="E30" s="51"/>
      <c r="F30" s="51"/>
      <c r="G30" s="51"/>
      <c r="H30" s="51"/>
      <c r="I30" s="51"/>
      <c r="J30" s="51"/>
      <c r="K30" s="51"/>
      <c r="L30" s="51"/>
      <c r="M30" s="51"/>
      <c r="N30" s="51"/>
      <c r="O30" s="51"/>
      <c r="P30" s="51"/>
      <c r="Q30" s="51"/>
      <c r="R30" s="51"/>
      <c r="S30" s="51"/>
      <c r="T30" s="51"/>
    </row>
    <row r="31" spans="2:20" ht="19.5">
      <c r="B31" s="51"/>
      <c r="C31" s="51"/>
      <c r="D31" s="51"/>
      <c r="E31" s="51"/>
      <c r="F31" s="51"/>
      <c r="G31" s="51"/>
      <c r="H31" s="51"/>
      <c r="I31" s="51"/>
      <c r="J31" s="51"/>
      <c r="K31" s="51"/>
      <c r="L31" s="51"/>
      <c r="M31" s="51"/>
      <c r="N31" s="51"/>
      <c r="O31" s="51"/>
      <c r="P31" s="51"/>
      <c r="Q31" s="51"/>
      <c r="R31" s="51"/>
      <c r="S31" s="51"/>
      <c r="T31" s="51"/>
    </row>
    <row r="32" spans="2:20" ht="19.5">
      <c r="B32" s="51"/>
      <c r="C32" s="51"/>
      <c r="D32" s="51"/>
      <c r="E32" s="51"/>
      <c r="F32" s="51"/>
      <c r="G32" s="51"/>
      <c r="H32" s="51"/>
      <c r="I32" s="51"/>
      <c r="J32" s="51"/>
      <c r="K32" s="51"/>
      <c r="L32" s="51"/>
      <c r="M32" s="51"/>
      <c r="N32" s="51"/>
      <c r="O32" s="51"/>
      <c r="P32" s="51"/>
      <c r="Q32" s="51"/>
      <c r="R32" s="51"/>
      <c r="S32" s="51"/>
      <c r="T32" s="51"/>
    </row>
    <row r="33" spans="2:20" ht="19.5">
      <c r="B33" s="51"/>
      <c r="C33" s="51"/>
      <c r="D33" s="51"/>
      <c r="E33" s="51"/>
      <c r="F33" s="51"/>
      <c r="G33" s="51"/>
      <c r="H33" s="51"/>
      <c r="I33" s="51"/>
      <c r="J33" s="51"/>
      <c r="K33" s="51"/>
      <c r="L33" s="51"/>
      <c r="M33" s="51"/>
      <c r="N33" s="51"/>
      <c r="O33" s="51"/>
      <c r="P33" s="51"/>
      <c r="Q33" s="51"/>
      <c r="R33" s="51"/>
      <c r="S33" s="51"/>
      <c r="T33" s="51"/>
    </row>
    <row r="34" spans="2:20" ht="19.5">
      <c r="B34" s="51"/>
      <c r="C34" s="51"/>
      <c r="D34" s="51"/>
      <c r="E34" s="51"/>
      <c r="F34" s="51"/>
      <c r="G34" s="51"/>
      <c r="H34" s="51"/>
      <c r="I34" s="51"/>
      <c r="J34" s="51"/>
      <c r="K34" s="51"/>
      <c r="L34" s="51"/>
      <c r="M34" s="51"/>
      <c r="N34" s="51"/>
      <c r="O34" s="51"/>
      <c r="P34" s="51"/>
      <c r="Q34" s="51"/>
      <c r="R34" s="51"/>
      <c r="S34" s="51"/>
      <c r="T34" s="51"/>
    </row>
    <row r="35" spans="2:20" ht="19.5">
      <c r="B35" s="51"/>
      <c r="C35" s="51"/>
      <c r="D35" s="51"/>
      <c r="E35" s="51"/>
      <c r="F35" s="51"/>
      <c r="G35" s="51"/>
      <c r="H35" s="51"/>
      <c r="I35" s="51"/>
      <c r="J35" s="51"/>
      <c r="K35" s="51"/>
      <c r="L35" s="51"/>
      <c r="M35" s="51"/>
      <c r="N35" s="51"/>
      <c r="O35" s="51"/>
      <c r="P35" s="51"/>
      <c r="Q35" s="51"/>
      <c r="R35" s="51"/>
      <c r="S35" s="51"/>
      <c r="T35" s="51"/>
    </row>
    <row r="36" spans="2:20" ht="19.5">
      <c r="B36" s="51"/>
      <c r="C36" s="51"/>
      <c r="D36" s="51"/>
      <c r="E36" s="51"/>
      <c r="F36" s="51"/>
      <c r="G36" s="51"/>
      <c r="H36" s="51"/>
      <c r="I36" s="51"/>
      <c r="J36" s="51"/>
      <c r="K36" s="51"/>
      <c r="L36" s="51"/>
      <c r="M36" s="51"/>
      <c r="N36" s="51"/>
      <c r="O36" s="51"/>
      <c r="P36" s="51"/>
      <c r="Q36" s="51"/>
      <c r="R36" s="51"/>
      <c r="S36" s="51"/>
      <c r="T36" s="51"/>
    </row>
  </sheetData>
  <sheetProtection algorithmName="SHA-512" hashValue="czmVWOcEuPOVMLvCxYhZBbPxR2xBvK2UWGlOdxo7ARk18lCoUz0O0EFg9UQ5+uX8+lRSWJCO+KCvtdI66dcQmg==" saltValue="wMeFig8AMf2qQUUkRPMdKQ==" spinCount="100000" sheet="1" formatRows="0" selectLockedCells="1"/>
  <mergeCells count="11">
    <mergeCell ref="A4:U4"/>
    <mergeCell ref="L7:T7"/>
    <mergeCell ref="B10:T12"/>
    <mergeCell ref="B18:G20"/>
    <mergeCell ref="H18:T20"/>
    <mergeCell ref="B21:G23"/>
    <mergeCell ref="H21:T23"/>
    <mergeCell ref="B24:G26"/>
    <mergeCell ref="H24:T26"/>
    <mergeCell ref="B27:G29"/>
    <mergeCell ref="H27:T29"/>
  </mergeCells>
  <phoneticPr fontId="2"/>
  <pageMargins left="0.7" right="0.4"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28</vt:i4>
      </vt:variant>
    </vt:vector>
  </HeadingPairs>
  <TitlesOfParts>
    <vt:vector size="54" baseType="lpstr">
      <vt:lpstr>基本情報</vt:lpstr>
      <vt:lpstr>作業用データ（非表示）</vt:lpstr>
      <vt:lpstr>様式第１号（交付申請書）</vt:lpstr>
      <vt:lpstr>別紙3-1（新規）</vt:lpstr>
      <vt:lpstr>別紙3-2（新規）</vt:lpstr>
      <vt:lpstr>別紙3-2（新規）附表（購入予定物品一覧）</vt:lpstr>
      <vt:lpstr>予算書抄本（新規）</vt:lpstr>
      <vt:lpstr>補助条件確認書（新規）</vt:lpstr>
      <vt:lpstr>整備理由書（新規） </vt:lpstr>
      <vt:lpstr>様式第５号（実績報告書）</vt:lpstr>
      <vt:lpstr>別紙3-3</vt:lpstr>
      <vt:lpstr>別紙3-4</vt:lpstr>
      <vt:lpstr>別紙3-4附表（購入物品一覧）</vt:lpstr>
      <vt:lpstr>決算書抄本</vt:lpstr>
      <vt:lpstr>補助条件確認書（実績）</vt:lpstr>
      <vt:lpstr>様式第６号（請求書）</vt:lpstr>
      <vt:lpstr>様式第７号（消費税仕入控除）</vt:lpstr>
      <vt:lpstr>様式第２号（変更申請書）</vt:lpstr>
      <vt:lpstr>別紙3-1（変更）</vt:lpstr>
      <vt:lpstr>別紙3-2（変更）</vt:lpstr>
      <vt:lpstr>別紙3-2（変更）附表（購入予定物品一覧）</vt:lpstr>
      <vt:lpstr>予算書抄本（変更）</vt:lpstr>
      <vt:lpstr>補助条件確認書（変更）</vt:lpstr>
      <vt:lpstr>整備理由書（変更）</vt:lpstr>
      <vt:lpstr>様式第３号（中止廃止申請）</vt:lpstr>
      <vt:lpstr>様式第４号（概算払請求書）</vt:lpstr>
      <vt:lpstr>基本情報!Print_Area</vt:lpstr>
      <vt:lpstr>決算書抄本!Print_Area</vt:lpstr>
      <vt:lpstr>'整備理由書（新規） '!Print_Area</vt:lpstr>
      <vt:lpstr>'整備理由書（変更）'!Print_Area</vt:lpstr>
      <vt:lpstr>'別紙3-1（新規）'!Print_Area</vt:lpstr>
      <vt:lpstr>'別紙3-1（変更）'!Print_Area</vt:lpstr>
      <vt:lpstr>'別紙3-2（新規）'!Print_Area</vt:lpstr>
      <vt:lpstr>'別紙3-2（新規）附表（購入予定物品一覧）'!Print_Area</vt:lpstr>
      <vt:lpstr>'別紙3-2（変更）'!Print_Area</vt:lpstr>
      <vt:lpstr>'別紙3-2（変更）附表（購入予定物品一覧）'!Print_Area</vt:lpstr>
      <vt:lpstr>'別紙3-3'!Print_Area</vt:lpstr>
      <vt:lpstr>'別紙3-4'!Print_Area</vt:lpstr>
      <vt:lpstr>'別紙3-4附表（購入物品一覧）'!Print_Area</vt:lpstr>
      <vt:lpstr>'補助条件確認書（実績）'!Print_Area</vt:lpstr>
      <vt:lpstr>'補助条件確認書（新規）'!Print_Area</vt:lpstr>
      <vt:lpstr>'補助条件確認書（変更）'!Print_Area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'別紙3-2（新規）附表（購入予定物品一覧）'!Print_Titles</vt:lpstr>
      <vt:lpstr>'別紙3-2（変更）附表（購入予定物品一覧）'!Print_Titles</vt:lpstr>
      <vt:lpstr>'別紙3-4附表（購入物品一覧）'!Print_Titles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2023-11-07T01:09:51Z</dcterms:modified>
</cp:coreProperties>
</file>