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8DD76C76-95E7-4001-93BD-EDB09ADC3088}"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s="1"/>
  <c r="BE42" i="10"/>
  <c r="AM42" i="10"/>
  <c r="U42" i="10"/>
  <c r="E42" i="10"/>
  <c r="C42" i="10" s="1"/>
  <c r="DG41" i="10"/>
  <c r="CQ41" i="10"/>
  <c r="CO41" i="10" s="1"/>
  <c r="BY41" i="10"/>
  <c r="BW41" i="10" s="1"/>
  <c r="BE41" i="10"/>
  <c r="AM41" i="10"/>
  <c r="U41" i="10"/>
  <c r="E41" i="10"/>
  <c r="C41" i="10" s="1"/>
  <c r="DG40" i="10"/>
  <c r="CQ40" i="10"/>
  <c r="CO40" i="10" s="1"/>
  <c r="BY40" i="10"/>
  <c r="BE40" i="10"/>
  <c r="AM40" i="10"/>
  <c r="U40" i="10"/>
  <c r="E40" i="10"/>
  <c r="C40" i="10"/>
  <c r="DG39" i="10"/>
  <c r="CQ39" i="10"/>
  <c r="CO39" i="10" s="1"/>
  <c r="BY39" i="10"/>
  <c r="BE39" i="10"/>
  <c r="AM39" i="10"/>
  <c r="U39" i="10"/>
  <c r="E39" i="10"/>
  <c r="C39" i="10" s="1"/>
  <c r="DG38" i="10"/>
  <c r="CQ38" i="10"/>
  <c r="CO38" i="10"/>
  <c r="BY38" i="10"/>
  <c r="BE38" i="10"/>
  <c r="AM38" i="10"/>
  <c r="W38" i="10"/>
  <c r="E38" i="10"/>
  <c r="C38" i="10"/>
  <c r="DG37" i="10"/>
  <c r="CQ37" i="10"/>
  <c r="CO37" i="10"/>
  <c r="BY37" i="10"/>
  <c r="BE37" i="10"/>
  <c r="AM37" i="10"/>
  <c r="W37" i="10"/>
  <c r="E37" i="10"/>
  <c r="DG36" i="10"/>
  <c r="CQ36" i="10"/>
  <c r="BY36" i="10"/>
  <c r="BE36" i="10"/>
  <c r="AM36" i="10"/>
  <c r="W36" i="10"/>
  <c r="E36" i="10"/>
  <c r="DG35" i="10"/>
  <c r="CQ35" i="10"/>
  <c r="BY35" i="10"/>
  <c r="BE35" i="10"/>
  <c r="AO35" i="10"/>
  <c r="W35" i="10"/>
  <c r="E35" i="10"/>
  <c r="DG34" i="10"/>
  <c r="CQ34" i="10"/>
  <c r="BY34" i="10"/>
  <c r="BE34" i="10"/>
  <c r="AO34" i="10"/>
  <c r="W34" i="10"/>
  <c r="E34" i="10"/>
  <c r="C34" i="10" s="1"/>
  <c r="C35" i="10" l="1"/>
  <c r="C36" i="10" l="1"/>
  <c r="C37" i="10" l="1"/>
  <c r="U34" i="10"/>
  <c r="U35" i="10" s="1"/>
  <c r="U36" i="10" s="1"/>
  <c r="U37" i="10" s="1"/>
  <c r="U38" i="10" s="1"/>
  <c r="AM34" i="10" l="1"/>
  <c r="AM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<sst xmlns="http://schemas.openxmlformats.org/spreadsheetml/2006/main" count="1115" uniqueCount="562">
  <si>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</si>
  <si>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</si>
  <si>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</si>
  <si>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</si>
  <si>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体力づくりセンター整備基金</t>
    <rPh sb="0" eb="2">
      <t>タイリョク</t>
    </rPh>
    <rPh sb="9" eb="11">
      <t>セイビ</t>
    </rPh>
    <rPh sb="11" eb="13">
      <t>キキン</t>
    </rPh>
    <phoneticPr fontId="6"/>
  </si>
  <si>
    <t>実質収支額</t>
    <rPh sb="0" eb="2">
      <t>ジッシツ</t>
    </rPh>
    <rPh sb="2" eb="4">
      <t>シュウシ</t>
    </rPh>
    <rPh sb="4" eb="5">
      <t>ガク</t>
    </rPh>
    <phoneticPr fontId="6"/>
  </si>
  <si>
    <t>奈良県広域消防組合</t>
  </si>
  <si>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</si>
  <si>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</si>
  <si>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</si>
  <si>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</si>
  <si>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</si>
  <si>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</si>
  <si>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</si>
  <si>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</si>
  <si>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</si>
  <si>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</si>
  <si>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</si>
  <si>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</si>
  <si>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</si>
  <si>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奈良県</t>
  </si>
  <si>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</si>
  <si>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</si>
  <si>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</si>
  <si>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</si>
  <si>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</si>
  <si>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</si>
  <si>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</si>
  <si>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</si>
  <si>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</si>
  <si>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</si>
  <si>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</si>
  <si>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</si>
  <si>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</si>
  <si>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</si>
  <si>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</si>
  <si>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</si>
  <si>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</si>
  <si>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</si>
  <si>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</si>
  <si>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</si>
  <si>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</si>
  <si>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</si>
  <si>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</si>
  <si>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</si>
  <si>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</si>
  <si>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</si>
  <si>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</si>
  <si>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</si>
  <si>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</si>
  <si>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</si>
  <si>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奈良県住宅新築資金等貸付金回収管理組合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</si>
  <si>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</si>
  <si>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</si>
  <si>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</si>
  <si>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</si>
  <si>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</si>
  <si>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</si>
  <si>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</si>
  <si>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</si>
  <si>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</si>
  <si>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</si>
  <si>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</si>
  <si>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</si>
  <si>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</si>
  <si>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</si>
  <si>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</si>
  <si>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</si>
  <si>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</si>
  <si>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</si>
  <si>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</si>
  <si>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</si>
  <si>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</si>
  <si>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</si>
  <si>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</si>
  <si>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</si>
  <si>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</si>
  <si>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</si>
  <si>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</si>
  <si>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</si>
  <si>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</si>
  <si>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</si>
  <si>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</si>
  <si>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</si>
  <si>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</si>
  <si>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</si>
  <si>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</si>
  <si>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</si>
  <si>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</si>
  <si>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</si>
  <si>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</si>
  <si>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</si>
  <si>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</si>
  <si>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令和2年度数値は前年度同様、将来負担比率は類似団体内平均値を上回っているが、実質公債費率は下回っている。令和元年度数値と比較して、将来負担比率は9.4ポイント減少したが、実質公債費率は0.6ポイント増加している。将来負担比率については上記要因（将来負担比率及び有形固定資産減価償却率の組合せによる分析欄を参照）により減少しており、実質公債費比率の増加については、前年度に引き続き新市建設計画事業に係る合併特例債や緊急防災・減災事業債、臨時財政対策債等の元利償還金の増加により、0.6ポイント増加した。実質公債費比率は類似団体内平均値よりも下回っている状況であるが増加傾向にあり、次年度以降も合併特例債等の元利償還金増加が見込まれる中、今後も将来負担に配慮した計画的な地方債の発行や交付税措置のある地方債の優先活用、公債費の平準化による公債費負担の軽減に努める。</t>
    <rPh sb="26" eb="28">
      <t>ヘイキン</t>
    </rPh>
    <rPh sb="52" eb="54">
      <t>レイワ</t>
    </rPh>
    <rPh sb="54" eb="55">
      <t>ガン</t>
    </rPh>
    <rPh sb="79" eb="81">
      <t>ゲンショウ</t>
    </rPh>
    <rPh sb="122" eb="124">
      <t>ショウライ</t>
    </rPh>
    <rPh sb="124" eb="128">
      <t>フタンヒ</t>
    </rPh>
    <rPh sb="128" eb="129">
      <t>オヨ</t>
    </rPh>
    <rPh sb="130" eb="136">
      <t>ユウケイコテ</t>
    </rPh>
    <rPh sb="136" eb="140">
      <t>ゲンカ</t>
    </rPh>
    <rPh sb="140" eb="141">
      <t>リツ</t>
    </rPh>
    <rPh sb="142" eb="143">
      <t>ク</t>
    </rPh>
    <rPh sb="143" eb="144">
      <t>ア</t>
    </rPh>
    <rPh sb="148" eb="150">
      <t>ブンセキ</t>
    </rPh>
    <rPh sb="150" eb="151">
      <t>ラン</t>
    </rPh>
    <rPh sb="152" eb="154">
      <t>サンショウ</t>
    </rPh>
    <rPh sb="158" eb="160">
      <t>ゲンショウ</t>
    </rPh>
    <rPh sb="198" eb="199">
      <t>カカ</t>
    </rPh>
    <rPh sb="206" eb="208">
      <t>キンキュウ</t>
    </rPh>
    <rPh sb="208" eb="210">
      <t>ボウサイ</t>
    </rPh>
    <rPh sb="211" eb="213">
      <t>ゲンサイ</t>
    </rPh>
    <rPh sb="213" eb="216">
      <t>ジギ</t>
    </rPh>
    <rPh sb="281" eb="283">
      <t>ゾウカ</t>
    </rPh>
    <rPh sb="283" eb="285">
      <t>ケイコウ</t>
    </rPh>
    <phoneticPr fontId="33"/>
  </si>
  <si>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</si>
  <si>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</si>
  <si>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</si>
  <si>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</si>
  <si>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</si>
  <si>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</si>
  <si>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</si>
  <si>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</si>
  <si>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</si>
  <si>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</si>
  <si>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</si>
  <si>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</si>
  <si>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</si>
  <si>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</si>
  <si>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</si>
  <si>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</si>
  <si>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</si>
  <si>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</si>
  <si>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</si>
  <si>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</si>
  <si>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</si>
  <si>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</si>
  <si>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</si>
  <si>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葛城市・広陵町介護認定審査会特別会計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</si>
  <si>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</si>
  <si>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</si>
  <si>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</si>
  <si>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</si>
  <si>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</si>
  <si>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</si>
  <si>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</si>
  <si>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</si>
  <si>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</si>
  <si>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</si>
  <si>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</si>
  <si>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</si>
  <si>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</si>
  <si>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</si>
  <si>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</si>
  <si>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</si>
  <si>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</si>
  <si>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</si>
  <si>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</si>
  <si>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</si>
  <si>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</si>
  <si>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</si>
  <si>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</si>
  <si>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</si>
  <si>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</si>
  <si>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</si>
  <si>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</si>
  <si>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</si>
  <si>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</si>
  <si>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</si>
  <si>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</si>
  <si>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</si>
  <si>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</si>
  <si>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</si>
  <si>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</si>
  <si>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</si>
  <si>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</si>
  <si>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</si>
  <si>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</si>
  <si>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</si>
  <si>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</si>
  <si>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</si>
  <si>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</si>
  <si>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</si>
  <si>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</si>
  <si>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</si>
  <si>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区分</t>
    <rPh sb="0" eb="1">
      <t>ク</t>
    </rPh>
    <rPh sb="1" eb="2">
      <t>ブン</t>
    </rPh>
    <phoneticPr fontId="35"/>
  </si>
  <si>
    <t>葛城市</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</si>
  <si>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</si>
  <si>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</si>
  <si>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</si>
  <si>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2-6</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</si>
  <si>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</si>
  <si>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</si>
  <si>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</si>
  <si>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</si>
  <si>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</si>
  <si>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</si>
  <si>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</si>
  <si>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</si>
  <si>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</si>
  <si>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</si>
  <si>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</si>
  <si>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</si>
  <si>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</si>
  <si>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</si>
  <si>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</si>
  <si>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</si>
  <si>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</si>
  <si>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</si>
  <si>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</si>
  <si>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</si>
  <si>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</si>
  <si>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</si>
  <si>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</si>
  <si>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</si>
  <si>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</si>
  <si>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</si>
  <si>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</si>
  <si>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</si>
  <si>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</si>
  <si>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0.5</t>
  </si>
  <si>
    <t>　　　うち純固定資産税</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</si>
  <si>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</si>
  <si>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</si>
  <si>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</si>
  <si>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</si>
  <si>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</si>
  <si>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</si>
  <si>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</si>
  <si>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</si>
  <si>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</si>
  <si>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</si>
  <si>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</si>
  <si>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</si>
  <si>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</si>
  <si>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</si>
  <si>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</si>
  <si>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</si>
  <si>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</si>
  <si>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</si>
  <si>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</si>
  <si>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</si>
  <si>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</si>
  <si>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</si>
  <si>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</si>
  <si>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</si>
  <si>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</si>
  <si>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</si>
  <si>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</si>
  <si>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奈良県葛城市</t>
  </si>
  <si>
    <t>　扶助費</t>
  </si>
  <si>
    <t>　うち、健全化法施行規則附則第三条に係る負担見込額</t>
  </si>
  <si>
    <t>　将来負担比率</t>
    <rPh sb="1" eb="3">
      <t>ショウライ</t>
    </rPh>
    <rPh sb="3" eb="5">
      <t>フタン</t>
    </rPh>
    <rPh sb="5" eb="7">
      <t>ヒリツ</t>
    </rPh>
    <phoneticPr fontId="6"/>
  </si>
  <si>
    <t>基準財政収入額</t>
  </si>
  <si>
    <t>目的税</t>
  </si>
  <si>
    <t>0.4</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</si>
  <si>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</si>
  <si>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</si>
  <si>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</si>
  <si>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</si>
  <si>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</si>
  <si>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</si>
  <si>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</si>
  <si>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</si>
  <si>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</si>
  <si>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</si>
  <si>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</si>
  <si>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</si>
  <si>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</si>
  <si>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</si>
  <si>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</si>
  <si>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</si>
  <si>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</si>
  <si>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</si>
  <si>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</si>
  <si>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</si>
  <si>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</si>
  <si>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</si>
  <si>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</si>
  <si>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</si>
  <si>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</si>
  <si>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</si>
  <si>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</si>
  <si>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</si>
  <si>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</si>
  <si>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</si>
  <si>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</si>
  <si>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</si>
  <si>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</si>
  <si>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</si>
  <si>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</si>
  <si>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</si>
  <si>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</si>
  <si>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</si>
  <si>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</si>
  <si>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</si>
  <si>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</si>
  <si>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</si>
  <si>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</si>
  <si>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</si>
  <si>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</si>
  <si>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</si>
  <si>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</si>
  <si>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</si>
  <si>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</si>
  <si>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</si>
  <si>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</si>
  <si>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</si>
  <si>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</si>
  <si>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</si>
  <si>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</si>
  <si>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</si>
  <si>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</si>
  <si>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</si>
  <si>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</si>
  <si>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</si>
  <si>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</si>
  <si>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</si>
  <si>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</si>
  <si>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</si>
  <si>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</si>
  <si>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</si>
  <si>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</si>
  <si>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</si>
  <si>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</si>
  <si>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</si>
  <si>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</si>
  <si>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</si>
  <si>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</si>
  <si>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</si>
  <si>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</si>
  <si>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</si>
  <si>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</si>
  <si>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</si>
  <si>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</si>
  <si>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</si>
  <si>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</si>
  <si>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</si>
  <si>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</si>
  <si>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</si>
  <si>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</si>
  <si>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</si>
  <si>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</si>
  <si>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</si>
  <si>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</si>
  <si>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</si>
  <si>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</si>
  <si>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</si>
  <si>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</si>
  <si>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</si>
  <si>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</si>
  <si>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</si>
  <si>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</si>
  <si>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</si>
  <si>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</si>
  <si>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</si>
  <si>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</si>
  <si>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</si>
  <si>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</si>
  <si>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</si>
  <si>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</si>
  <si>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</si>
  <si>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</si>
  <si>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</si>
  <si>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</si>
  <si>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</si>
  <si>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</si>
  <si>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</si>
  <si>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</si>
  <si>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</si>
  <si>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</si>
  <si>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</si>
  <si>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</si>
  <si>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</si>
  <si>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</si>
  <si>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</si>
  <si>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</si>
  <si>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</si>
  <si>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</si>
  <si>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</si>
  <si>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</si>
  <si>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</si>
  <si>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</si>
  <si>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</si>
  <si>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</si>
  <si>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</si>
  <si>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</si>
  <si>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</si>
  <si>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xml:space="preserve">葛城市シルバー人材センター       </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</si>
  <si>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</si>
  <si>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</si>
  <si>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</si>
  <si>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</si>
  <si>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</si>
  <si>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</si>
  <si>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</si>
  <si>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</si>
  <si>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</si>
  <si>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</si>
  <si>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</si>
  <si>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</si>
  <si>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</si>
  <si>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</si>
  <si>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</si>
  <si>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</si>
  <si>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</si>
  <si>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</si>
  <si>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</si>
  <si>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</si>
  <si>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</si>
  <si>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</si>
  <si>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</si>
  <si>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</si>
  <si>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</si>
  <si>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</si>
  <si>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</si>
  <si>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</si>
  <si>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</si>
  <si>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</si>
  <si>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</si>
  <si>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</si>
  <si>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</si>
  <si>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</si>
  <si>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</si>
  <si>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</si>
  <si>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</si>
  <si>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</si>
  <si>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</si>
  <si>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</si>
  <si>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</si>
  <si>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</si>
  <si>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</si>
  <si>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</si>
  <si>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</si>
  <si>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</si>
  <si>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</si>
  <si>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</si>
  <si>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</si>
  <si>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</si>
  <si>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</si>
  <si>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</si>
  <si>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</si>
  <si>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</si>
  <si>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</si>
  <si>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</si>
  <si>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</si>
  <si>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</si>
  <si>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</si>
  <si>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</si>
  <si>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霊苑整備基金</t>
    <rPh sb="0" eb="2">
      <t>レイエン</t>
    </rPh>
    <rPh sb="2" eb="4">
      <t>セイビ</t>
    </rPh>
    <rPh sb="4" eb="6">
      <t>キキン</t>
    </rPh>
    <phoneticPr fontId="6"/>
  </si>
  <si>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</si>
  <si>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</si>
  <si>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</si>
  <si>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</si>
  <si>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</si>
  <si>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</si>
  <si>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</si>
  <si>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</si>
  <si>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</si>
  <si>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</si>
  <si>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</si>
  <si>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</si>
  <si>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</si>
  <si>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</si>
  <si>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</si>
  <si>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</si>
  <si>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</si>
  <si>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</si>
  <si>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</si>
  <si>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住宅新築資金等貸付金特別会計</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</si>
  <si>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</si>
  <si>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</si>
  <si>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</si>
  <si>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</si>
  <si>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</si>
  <si>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</si>
  <si>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霊苑事業特別会計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</si>
  <si>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</si>
  <si>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</si>
  <si>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</si>
  <si>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</si>
  <si>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</si>
  <si>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</si>
  <si>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</si>
  <si>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 xml:space="preserve">組合等負担等見込額 </t>
    <rPh sb="0" eb="2">
      <t>クミアイ</t>
    </rPh>
    <rPh sb="2" eb="3">
      <t>トウ</t>
    </rPh>
    <rPh sb="3" eb="5">
      <t>フタン</t>
    </rPh>
    <rPh sb="5" eb="6">
      <t>トウ</t>
    </rPh>
    <rPh sb="6" eb="9">
      <t>ミコミガク</t>
    </rPh>
    <phoneticPr fontId="35"/>
  </si>
  <si>
    <t>介護保険特別会計（保険事業勘定）</t>
  </si>
  <si>
    <t>介護保険特別会計（介護サービス事業勘定）</t>
  </si>
  <si>
    <t>将来負担比率</t>
  </si>
  <si>
    <t>後期高齢者医療保険特別会計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</si>
  <si>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</si>
  <si>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</si>
  <si>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</si>
  <si>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</si>
  <si>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</si>
  <si>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</si>
  <si>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</si>
  <si>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</si>
  <si>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</si>
  <si>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</si>
  <si>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</si>
  <si>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</si>
  <si>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</si>
  <si>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</si>
  <si>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</si>
  <si>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</si>
  <si>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</si>
  <si>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</si>
  <si>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</si>
  <si>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</si>
  <si>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</si>
  <si>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</si>
  <si>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</si>
  <si>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</si>
  <si>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</si>
  <si>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</si>
  <si>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</si>
  <si>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</si>
  <si>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</si>
  <si>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</si>
  <si>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</si>
  <si>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</si>
  <si>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</si>
  <si>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</si>
  <si>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</si>
  <si>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</si>
  <si>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</si>
  <si>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</si>
  <si>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</si>
  <si>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</si>
  <si>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</si>
  <si>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</si>
  <si>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</si>
  <si>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</si>
  <si>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</si>
  <si>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</si>
  <si>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</si>
  <si>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</si>
  <si>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</si>
  <si>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</si>
  <si>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</si>
  <si>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</si>
  <si>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</si>
  <si>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</si>
  <si>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葛城広域行政事務組合</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</si>
  <si>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</si>
  <si>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</si>
  <si>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</si>
  <si>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</si>
  <si>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</si>
  <si>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</si>
  <si>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</si>
  <si>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</si>
  <si>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</si>
  <si>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</si>
  <si>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</si>
  <si>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</si>
  <si>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</si>
  <si>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</si>
  <si>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10.73</t>
  </si>
  <si>
    <t>▲ 3.62</t>
  </si>
  <si>
    <t>▲ 0.95</t>
  </si>
  <si>
    <t>▲ 1.54</t>
  </si>
  <si>
    <t>その他会計（赤字）</t>
  </si>
  <si>
    <t>▲ 0.51</t>
  </si>
  <si>
    <t>（百万円）</t>
  </si>
  <si>
    <t>H27末</t>
  </si>
  <si>
    <t>H28末</t>
  </si>
  <si>
    <t>H29末</t>
  </si>
  <si>
    <t>H30末</t>
  </si>
  <si>
    <t xml:space="preserve">葛城市土地開発公社   </t>
  </si>
  <si>
    <t>R01末</t>
  </si>
  <si>
    <t>ふるさと創生基金</t>
    <rPh sb="4" eb="6">
      <t>ソウセイ</t>
    </rPh>
    <rPh sb="6" eb="8">
      <t>キキン</t>
    </rPh>
    <phoneticPr fontId="6"/>
  </si>
  <si>
    <t>国営十津川紀ノ川二期工事償還基金</t>
  </si>
  <si>
    <t>奈良県葛城地区清掃事務組合</t>
  </si>
  <si>
    <t>奈良県市町村総合事務組合</t>
  </si>
  <si>
    <t>奈良広域水質検査センター組合</t>
  </si>
  <si>
    <t>奈良県後期高齢者医療広域連合</t>
  </si>
  <si>
    <t>奈良県信用保証協会</t>
  </si>
  <si>
    <t>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</si>
  <si>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</si>
  <si>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</si>
  <si>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令和元年度数値は将来負担比率、有形固定資産減価償却率ともに類似団体内平均値を上回っており、令和2年度も同様に類似団体内平均値を上回っている。令和元年度から令和2年度で将来負担比率の類似団体内平均値は12.4ポイント減少しており、当該団体値では9.4ポイントの減少となった。合併特例債及び公害防止事業債の償還が進み、基準財政需要額算入見込額は減少したが、財政調整基金等の充当可能基金額が増加したこと及び公営企業債の償還に充てる繰出見込額が減少したためである。次年度においても資産の老朽化に伴い有形固定資産減価償却率が上昇傾向にある中、引き続き財政運営の適正化を図りながら、予防保全による長寿命化を進めていくなど、公共施設等の適正管理に努める。</t>
    <rPh sb="0" eb="2">
      <t>レイワ</t>
    </rPh>
    <rPh sb="2" eb="3">
      <t>ガン</t>
    </rPh>
    <rPh sb="70" eb="72">
      <t>レイワ</t>
    </rPh>
    <rPh sb="72" eb="73">
      <t>ガン</t>
    </rPh>
    <rPh sb="176" eb="183">
      <t>ザイセイチョ</t>
    </rPh>
    <rPh sb="184" eb="190">
      <t>ジュウトウ</t>
    </rPh>
    <rPh sb="190" eb="191">
      <t>ガク</t>
    </rPh>
    <rPh sb="192" eb="194">
      <t>ゾウカ</t>
    </rPh>
    <rPh sb="198" eb="199">
      <t>オヨ</t>
    </rPh>
    <rPh sb="200" eb="205">
      <t>コウエイキ</t>
    </rPh>
    <rPh sb="206" eb="208">
      <t>ショウカン</t>
    </rPh>
    <rPh sb="209" eb="210">
      <t>ア</t>
    </rPh>
    <rPh sb="212" eb="213">
      <t>ク</t>
    </rPh>
    <rPh sb="213" eb="214">
      <t>ダ</t>
    </rPh>
    <rPh sb="214" eb="216">
      <t>ミコ</t>
    </rPh>
    <rPh sb="216" eb="217">
      <t>ガ</t>
    </rPh>
    <rPh sb="218" eb="220">
      <t>ゲンショウ</t>
    </rPh>
    <phoneticPr fontId="33"/>
  </si>
  <si>
    <t>当該団体値</t>
    <rPh sb="0" eb="2">
      <t>トウガイ</t>
    </rPh>
    <rPh sb="2" eb="4">
      <t>ダンタイ</t>
    </rPh>
    <rPh sb="4" eb="5">
      <t>アタイ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</si>
</sst>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83" xfId="11" applyFont="1" applyBorder="1" applyAlignment="1" applyProtection="1">
      <alignment horizontal="left" vertical="center" wrapText="1"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1"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AC1-4975-A87A-1681D9B324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166516</c:v>
                </c:pt>
                <c:pt idx="1">
                  <c:v>56984</c:v>
                </c:pt>
                <c:pt idx="2">
                  <c:v>56412</c:v>
                </c:pt>
                <c:pt idx="3">
                  <c:v>45842</c:v>
                </c:pt>
                <c:pt idx="4">
                  <c:v>79549</c:v>
                </c:pt>
              </c:numCache>
            </c:numRef>
          </c:val>
          <c:smooth val="0"/>
          <c:extLst>
            <c:ext xmlns:c16="http://schemas.microsoft.com/office/drawing/2014/chart" uri="{C3380CC4-5D6E-409C-BE32-E72D297353CC}">
              <c16:uniqueId val="{00000001-8AC1-4975-A87A-1681D9B324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1.94</c:v>
                </c:pt>
                <c:pt idx="1">
                  <c:v>1.87</c:v>
                </c:pt>
                <c:pt idx="2">
                  <c:v>1.9</c:v>
                </c:pt>
                <c:pt idx="3">
                  <c:v>1.88</c:v>
                </c:pt>
                <c:pt idx="4">
                  <c:v>0.95</c:v>
                </c:pt>
              </c:numCache>
            </c:numRef>
          </c:val>
          <c:extLst>
            <c:ext xmlns:c16="http://schemas.microsoft.com/office/drawing/2014/chart" uri="{C3380CC4-5D6E-409C-BE32-E72D297353CC}">
              <c16:uniqueId val="{00000000-6962-40B7-AAF7-B2389D6285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29.12</c:v>
                </c:pt>
                <c:pt idx="1">
                  <c:v>25.15</c:v>
                </c:pt>
                <c:pt idx="2">
                  <c:v>24.01</c:v>
                </c:pt>
                <c:pt idx="3">
                  <c:v>22</c:v>
                </c:pt>
                <c:pt idx="4">
                  <c:v>25.12</c:v>
                </c:pt>
              </c:numCache>
            </c:numRef>
          </c:val>
          <c:extLst>
            <c:ext xmlns:c16="http://schemas.microsoft.com/office/drawing/2014/chart" uri="{C3380CC4-5D6E-409C-BE32-E72D297353CC}">
              <c16:uniqueId val="{00000001-6962-40B7-AAF7-B2389D62858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-10.73</c:v>
                </c:pt>
                <c:pt idx="1">
                  <c:v>-3.62</c:v>
                </c:pt>
                <c:pt idx="2">
                  <c:v>-0.95</c:v>
                </c:pt>
                <c:pt idx="3">
                  <c:v>-1.54</c:v>
                </c:pt>
                <c:pt idx="4">
                  <c:v>3.34</c:v>
                </c:pt>
              </c:numCache>
            </c:numRef>
          </c:val>
          <c:smooth val="0"/>
          <c:extLst>
            <c:ext xmlns:c16="http://schemas.microsoft.com/office/drawing/2014/chart" uri="{C3380CC4-5D6E-409C-BE32-E72D297353CC}">
              <c16:uniqueId val="{00000002-6962-40B7-AAF7-B2389D6285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48D-4232-B5D2-18987A83C1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0.51</c:v>
                </c:pt>
                <c:pt idx="7">
                  <c:v>#N/A</c:v>
                </c:pt>
                <c:pt idx="8">
                  <c:v>0</c:v>
                </c:pt>
                <c:pt idx="9">
                  <c:v>0</c:v>
                </c:pt>
              </c:numCache>
            </c:numRef>
          </c:val>
          <c:extLst>
            <c:ext xmlns:c16="http://schemas.microsoft.com/office/drawing/2014/chart" uri="{C3380CC4-5D6E-409C-BE32-E72D297353CC}">
              <c16:uniqueId val="{00000001-148D-4232-B5D2-18987A83C1AD}"/>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48D-4232-B5D2-18987A83C1AD}"/>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148D-4232-B5D2-18987A83C1AD}"/>
            </c:ext>
          </c:extLst>
        </c:ser>
        <c:ser>
          <c:idx val="4"/>
          <c:order val="4"/>
          <c:tx>
            <c:strRef>
              <c:f>データシート!$A$31</c:f>
              <c:strCache>
                <c:ptCount val="1"/>
                <c:pt idx="0">
                  <c:v>霊苑事業特別会計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48D-4232-B5D2-18987A83C1A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5-148D-4232-B5D2-18987A83C1A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1.92</c:v>
                </c:pt>
                <c:pt idx="2">
                  <c:v>#N/A</c:v>
                </c:pt>
                <c:pt idx="3">
                  <c:v>1.86</c:v>
                </c:pt>
                <c:pt idx="4">
                  <c:v>#N/A</c:v>
                </c:pt>
                <c:pt idx="5">
                  <c:v>1.88</c:v>
                </c:pt>
                <c:pt idx="6">
                  <c:v>#N/A</c:v>
                </c:pt>
                <c:pt idx="7">
                  <c:v>1.86</c:v>
                </c:pt>
                <c:pt idx="8">
                  <c:v>#N/A</c:v>
                </c:pt>
                <c:pt idx="9">
                  <c:v>0.93</c:v>
                </c:pt>
              </c:numCache>
            </c:numRef>
          </c:val>
          <c:extLst>
            <c:ext xmlns:c16="http://schemas.microsoft.com/office/drawing/2014/chart" uri="{C3380CC4-5D6E-409C-BE32-E72D297353CC}">
              <c16:uniqueId val="{00000006-148D-4232-B5D2-18987A83C1AD}"/>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0.37</c:v>
                </c:pt>
                <c:pt idx="4">
                  <c:v>#N/A</c:v>
                </c:pt>
                <c:pt idx="5">
                  <c:v>1.28</c:v>
                </c:pt>
                <c:pt idx="6">
                  <c:v>#N/A</c:v>
                </c:pt>
                <c:pt idx="7">
                  <c:v>1.25</c:v>
                </c:pt>
                <c:pt idx="8">
                  <c:v>#N/A</c:v>
                </c:pt>
                <c:pt idx="9">
                  <c:v>1.02</c:v>
                </c:pt>
              </c:numCache>
            </c:numRef>
          </c:val>
          <c:extLst>
            <c:ext xmlns:c16="http://schemas.microsoft.com/office/drawing/2014/chart" uri="{C3380CC4-5D6E-409C-BE32-E72D297353CC}">
              <c16:uniqueId val="{00000007-148D-4232-B5D2-18987A83C1A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0.23</c:v>
                </c:pt>
                <c:pt idx="2">
                  <c:v>#N/A</c:v>
                </c:pt>
                <c:pt idx="3">
                  <c:v>1.02</c:v>
                </c:pt>
                <c:pt idx="4">
                  <c:v>#N/A</c:v>
                </c:pt>
                <c:pt idx="5">
                  <c:v>1.06</c:v>
                </c:pt>
                <c:pt idx="6">
                  <c:v>#N/A</c:v>
                </c:pt>
                <c:pt idx="7">
                  <c:v>1.67</c:v>
                </c:pt>
                <c:pt idx="8">
                  <c:v>#N/A</c:v>
                </c:pt>
                <c:pt idx="9">
                  <c:v>1.69</c:v>
                </c:pt>
              </c:numCache>
            </c:numRef>
          </c:val>
          <c:extLst>
            <c:ext xmlns:c16="http://schemas.microsoft.com/office/drawing/2014/chart" uri="{C3380CC4-5D6E-409C-BE32-E72D297353CC}">
              <c16:uniqueId val="{00000008-148D-4232-B5D2-18987A83C1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24.73</c:v>
                </c:pt>
                <c:pt idx="2">
                  <c:v>#N/A</c:v>
                </c:pt>
                <c:pt idx="3">
                  <c:v>23.81</c:v>
                </c:pt>
                <c:pt idx="4">
                  <c:v>#N/A</c:v>
                </c:pt>
                <c:pt idx="5">
                  <c:v>19.440000000000001</c:v>
                </c:pt>
                <c:pt idx="6">
                  <c:v>#N/A</c:v>
                </c:pt>
                <c:pt idx="7">
                  <c:v>17.63</c:v>
                </c:pt>
                <c:pt idx="8">
                  <c:v>#N/A</c:v>
                </c:pt>
                <c:pt idx="9">
                  <c:v>16.02</c:v>
                </c:pt>
              </c:numCache>
            </c:numRef>
          </c:val>
          <c:extLst>
            <c:ext xmlns:c16="http://schemas.microsoft.com/office/drawing/2014/chart" uri="{C3380CC4-5D6E-409C-BE32-E72D297353CC}">
              <c16:uniqueId val="{00000009-148D-4232-B5D2-18987A83C1A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1462</c:v>
                </c:pt>
                <c:pt idx="5">
                  <c:v>1449</c:v>
                </c:pt>
                <c:pt idx="8">
                  <c:v>1462</c:v>
                </c:pt>
                <c:pt idx="11">
                  <c:v>1542</c:v>
                </c:pt>
                <c:pt idx="14">
                  <c:v>1626</c:v>
                </c:pt>
              </c:numCache>
            </c:numRef>
          </c:val>
          <c:extLst>
            <c:ext xmlns:c16="http://schemas.microsoft.com/office/drawing/2014/chart" uri="{C3380CC4-5D6E-409C-BE32-E72D297353CC}">
              <c16:uniqueId val="{00000000-D009-4BA3-A9B5-356DA74F77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09-4BA3-A9B5-356DA74F77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09-4BA3-A9B5-356DA74F77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66</c:v>
                </c:pt>
                <c:pt idx="6">
                  <c:v>35</c:v>
                </c:pt>
                <c:pt idx="9">
                  <c:v>31</c:v>
                </c:pt>
                <c:pt idx="12">
                  <c:v>33</c:v>
                </c:pt>
              </c:numCache>
            </c:numRef>
          </c:val>
          <c:extLst>
            <c:ext xmlns:c16="http://schemas.microsoft.com/office/drawing/2014/chart" uri="{C3380CC4-5D6E-409C-BE32-E72D297353CC}">
              <c16:uniqueId val="{00000003-D009-4BA3-A9B5-356DA74F77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592</c:v>
                </c:pt>
                <c:pt idx="3">
                  <c:v>657</c:v>
                </c:pt>
                <c:pt idx="6">
                  <c:v>661</c:v>
                </c:pt>
                <c:pt idx="9">
                  <c:v>644</c:v>
                </c:pt>
                <c:pt idx="12">
                  <c:v>628</c:v>
                </c:pt>
              </c:numCache>
            </c:numRef>
          </c:val>
          <c:extLst>
            <c:ext xmlns:c16="http://schemas.microsoft.com/office/drawing/2014/chart" uri="{C3380CC4-5D6E-409C-BE32-E72D297353CC}">
              <c16:uniqueId val="{00000004-D009-4BA3-A9B5-356DA74F77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09-4BA3-A9B5-356DA74F77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09-4BA3-A9B5-356DA74F77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1247</c:v>
                </c:pt>
                <c:pt idx="3">
                  <c:v>1297</c:v>
                </c:pt>
                <c:pt idx="6">
                  <c:v>1361</c:v>
                </c:pt>
                <c:pt idx="9">
                  <c:v>1493</c:v>
                </c:pt>
                <c:pt idx="12">
                  <c:v>1716</c:v>
                </c:pt>
              </c:numCache>
            </c:numRef>
          </c:val>
          <c:extLst>
            <c:ext xmlns:c16="http://schemas.microsoft.com/office/drawing/2014/chart" uri="{C3380CC4-5D6E-409C-BE32-E72D297353CC}">
              <c16:uniqueId val="{00000007-D009-4BA3-A9B5-356DA74F77B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463</c:v>
                </c:pt>
                <c:pt idx="2">
                  <c:v>#N/A</c:v>
                </c:pt>
                <c:pt idx="3">
                  <c:v>#N/A</c:v>
                </c:pt>
                <c:pt idx="4">
                  <c:v>571</c:v>
                </c:pt>
                <c:pt idx="5">
                  <c:v>#N/A</c:v>
                </c:pt>
                <c:pt idx="6">
                  <c:v>#N/A</c:v>
                </c:pt>
                <c:pt idx="7">
                  <c:v>595</c:v>
                </c:pt>
                <c:pt idx="8">
                  <c:v>#N/A</c:v>
                </c:pt>
                <c:pt idx="9">
                  <c:v>#N/A</c:v>
                </c:pt>
                <c:pt idx="10">
                  <c:v>626</c:v>
                </c:pt>
                <c:pt idx="11">
                  <c:v>#N/A</c:v>
                </c:pt>
                <c:pt idx="12">
                  <c:v>#N/A</c:v>
                </c:pt>
                <c:pt idx="13">
                  <c:v>751</c:v>
                </c:pt>
                <c:pt idx="14">
                  <c:v>#N/A</c:v>
                </c:pt>
              </c:numCache>
            </c:numRef>
          </c:val>
          <c:smooth val="0"/>
          <c:extLst>
            <c:ext xmlns:c16="http://schemas.microsoft.com/office/drawing/2014/chart" uri="{C3380CC4-5D6E-409C-BE32-E72D297353CC}">
              <c16:uniqueId val="{00000008-D009-4BA3-A9B5-356DA74F77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20459</c:v>
                </c:pt>
                <c:pt idx="5">
                  <c:v>20730</c:v>
                </c:pt>
                <c:pt idx="8">
                  <c:v>20442</c:v>
                </c:pt>
                <c:pt idx="11">
                  <c:v>20046</c:v>
                </c:pt>
                <c:pt idx="14">
                  <c:v>19747</c:v>
                </c:pt>
              </c:numCache>
            </c:numRef>
          </c:val>
          <c:extLst>
            <c:ext xmlns:c16="http://schemas.microsoft.com/office/drawing/2014/chart" uri="{C3380CC4-5D6E-409C-BE32-E72D297353CC}">
              <c16:uniqueId val="{00000000-0759-4894-AE42-AEFEF1FE3D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c:v>
                </c:pt>
                <c:pt idx="5">
                  <c:v>192</c:v>
                </c:pt>
                <c:pt idx="8">
                  <c:v>191</c:v>
                </c:pt>
                <c:pt idx="11">
                  <c:v>164</c:v>
                </c:pt>
                <c:pt idx="14">
                  <c:v>149</c:v>
                </c:pt>
              </c:numCache>
            </c:numRef>
          </c:val>
          <c:extLst>
            <c:ext xmlns:c16="http://schemas.microsoft.com/office/drawing/2014/chart" uri="{C3380CC4-5D6E-409C-BE32-E72D297353CC}">
              <c16:uniqueId val="{00000001-0759-4894-AE42-AEFEF1FE3D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3659</c:v>
                </c:pt>
                <c:pt idx="5">
                  <c:v>3460</c:v>
                </c:pt>
                <c:pt idx="8">
                  <c:v>3356</c:v>
                </c:pt>
                <c:pt idx="11">
                  <c:v>3262</c:v>
                </c:pt>
                <c:pt idx="14">
                  <c:v>3806</c:v>
                </c:pt>
              </c:numCache>
            </c:numRef>
          </c:val>
          <c:extLst>
            <c:ext xmlns:c16="http://schemas.microsoft.com/office/drawing/2014/chart" uri="{C3380CC4-5D6E-409C-BE32-E72D297353CC}">
              <c16:uniqueId val="{00000002-0759-4894-AE42-AEFEF1FE3D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59-4894-AE42-AEFEF1FE3D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59-4894-AE42-AEFEF1FE3D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335</c:v>
                </c:pt>
                <c:pt idx="3">
                  <c:v>319</c:v>
                </c:pt>
                <c:pt idx="6">
                  <c:v>273</c:v>
                </c:pt>
                <c:pt idx="9">
                  <c:v>277</c:v>
                </c:pt>
                <c:pt idx="12">
                  <c:v>263</c:v>
                </c:pt>
              </c:numCache>
            </c:numRef>
          </c:val>
          <c:extLst>
            <c:ext xmlns:c16="http://schemas.microsoft.com/office/drawing/2014/chart" uri="{C3380CC4-5D6E-409C-BE32-E72D297353CC}">
              <c16:uniqueId val="{00000005-0759-4894-AE42-AEFEF1FE3D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1640</c:v>
                </c:pt>
                <c:pt idx="3">
                  <c:v>1477</c:v>
                </c:pt>
                <c:pt idx="6">
                  <c:v>1465</c:v>
                </c:pt>
                <c:pt idx="9">
                  <c:v>1328</c:v>
                </c:pt>
                <c:pt idx="12">
                  <c:v>1106</c:v>
                </c:pt>
              </c:numCache>
            </c:numRef>
          </c:val>
          <c:extLst>
            <c:ext xmlns:c16="http://schemas.microsoft.com/office/drawing/2014/chart" uri="{C3380CC4-5D6E-409C-BE32-E72D297353CC}">
              <c16:uniqueId val="{00000006-0759-4894-AE42-AEFEF1FE3D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274</c:v>
                </c:pt>
                <c:pt idx="3">
                  <c:v>208</c:v>
                </c:pt>
                <c:pt idx="6">
                  <c:v>180</c:v>
                </c:pt>
                <c:pt idx="9">
                  <c:v>147</c:v>
                </c:pt>
                <c:pt idx="12">
                  <c:v>140</c:v>
                </c:pt>
              </c:numCache>
            </c:numRef>
          </c:val>
          <c:extLst>
            <c:ext xmlns:c16="http://schemas.microsoft.com/office/drawing/2014/chart" uri="{C3380CC4-5D6E-409C-BE32-E72D297353CC}">
              <c16:uniqueId val="{00000007-0759-4894-AE42-AEFEF1FE3D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6923</c:v>
                </c:pt>
                <c:pt idx="3">
                  <c:v>6186</c:v>
                </c:pt>
                <c:pt idx="6">
                  <c:v>5948</c:v>
                </c:pt>
                <c:pt idx="9">
                  <c:v>5951</c:v>
                </c:pt>
                <c:pt idx="12">
                  <c:v>5647</c:v>
                </c:pt>
              </c:numCache>
            </c:numRef>
          </c:val>
          <c:extLst>
            <c:ext xmlns:c16="http://schemas.microsoft.com/office/drawing/2014/chart" uri="{C3380CC4-5D6E-409C-BE32-E72D297353CC}">
              <c16:uniqueId val="{00000008-0759-4894-AE42-AEFEF1FE3D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59-4894-AE42-AEFEF1FE3D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19549</c:v>
                </c:pt>
                <c:pt idx="3">
                  <c:v>19917</c:v>
                </c:pt>
                <c:pt idx="6">
                  <c:v>20410</c:v>
                </c:pt>
                <c:pt idx="9">
                  <c:v>20101</c:v>
                </c:pt>
                <c:pt idx="12">
                  <c:v>20354</c:v>
                </c:pt>
              </c:numCache>
            </c:numRef>
          </c:val>
          <c:extLst>
            <c:ext xmlns:c16="http://schemas.microsoft.com/office/drawing/2014/chart" uri="{C3380CC4-5D6E-409C-BE32-E72D297353CC}">
              <c16:uniqueId val="{0000000A-0759-4894-AE42-AEFEF1FE3D4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4398</c:v>
                </c:pt>
                <c:pt idx="2">
                  <c:v>#N/A</c:v>
                </c:pt>
                <c:pt idx="3">
                  <c:v>#N/A</c:v>
                </c:pt>
                <c:pt idx="4">
                  <c:v>3724</c:v>
                </c:pt>
                <c:pt idx="5">
                  <c:v>#N/A</c:v>
                </c:pt>
                <c:pt idx="6">
                  <c:v>#N/A</c:v>
                </c:pt>
                <c:pt idx="7">
                  <c:v>4288</c:v>
                </c:pt>
                <c:pt idx="8">
                  <c:v>#N/A</c:v>
                </c:pt>
                <c:pt idx="9">
                  <c:v>#N/A</c:v>
                </c:pt>
                <c:pt idx="10">
                  <c:v>4332</c:v>
                </c:pt>
                <c:pt idx="11">
                  <c:v>#N/A</c:v>
                </c:pt>
                <c:pt idx="12">
                  <c:v>#N/A</c:v>
                </c:pt>
                <c:pt idx="13">
                  <c:v>3807</c:v>
                </c:pt>
                <c:pt idx="14">
                  <c:v>#N/A</c:v>
                </c:pt>
              </c:numCache>
            </c:numRef>
          </c:val>
          <c:smooth val="0"/>
          <c:extLst>
            <c:ext xmlns:c16="http://schemas.microsoft.com/office/drawing/2014/chart" uri="{C3380CC4-5D6E-409C-BE32-E72D297353CC}">
              <c16:uniqueId val="{0000000B-0759-4894-AE42-AEFEF1FE3D4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2142</c:v>
                </c:pt>
                <c:pt idx="1">
                  <c:v>2001</c:v>
                </c:pt>
                <c:pt idx="2">
                  <c:v>2400</c:v>
                </c:pt>
              </c:numCache>
            </c:numRef>
          </c:val>
          <c:extLst>
            <c:ext xmlns:c16="http://schemas.microsoft.com/office/drawing/2014/chart" uri="{C3380CC4-5D6E-409C-BE32-E72D297353CC}">
              <c16:uniqueId val="{00000000-2BC1-4EF4-AD15-15D0D90F97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BC1-4EF4-AD15-15D0D90F97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2218</c:v>
                </c:pt>
                <c:pt idx="1">
                  <c:v>2000</c:v>
                </c:pt>
                <c:pt idx="2">
                  <c:v>1921</c:v>
                </c:pt>
              </c:numCache>
            </c:numRef>
          </c:val>
          <c:extLst>
            <c:ext xmlns:c16="http://schemas.microsoft.com/office/drawing/2014/chart" uri="{C3380CC4-5D6E-409C-BE32-E72D297353CC}">
              <c16:uniqueId val="{00000002-2BC1-4EF4-AD15-15D0D90F972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266-41E8-AFF7-63845FC94283}"/>
              </c:ext>
            </c:extLst>
          </c:dPt>
          <c:dPt>
            <c:idx val="1"/>
            <c:bubble3D val="0"/>
            <c:extLst>
              <c:ext xmlns:c16="http://schemas.microsoft.com/office/drawing/2014/chart" uri="{C3380CC4-5D6E-409C-BE32-E72D297353CC}">
                <c16:uniqueId val="{00000001-F266-41E8-AFF7-63845FC94283}"/>
              </c:ext>
            </c:extLst>
          </c:dPt>
          <c:dPt>
            <c:idx val="2"/>
            <c:bubble3D val="0"/>
            <c:extLst>
              <c:ext xmlns:c16="http://schemas.microsoft.com/office/drawing/2014/chart" uri="{C3380CC4-5D6E-409C-BE32-E72D297353CC}">
                <c16:uniqueId val="{00000002-F266-41E8-AFF7-63845FC94283}"/>
              </c:ext>
            </c:extLst>
          </c:dPt>
          <c:dPt>
            <c:idx val="3"/>
            <c:bubble3D val="0"/>
            <c:extLst>
              <c:ext xmlns:c16="http://schemas.microsoft.com/office/drawing/2014/chart" uri="{C3380CC4-5D6E-409C-BE32-E72D297353CC}">
                <c16:uniqueId val="{00000003-F266-41E8-AFF7-63845FC94283}"/>
              </c:ext>
            </c:extLst>
          </c:dPt>
          <c:dPt>
            <c:idx val="4"/>
            <c:bubble3D val="0"/>
            <c:extLst>
              <c:ext xmlns:c16="http://schemas.microsoft.com/office/drawing/2014/chart" uri="{C3380CC4-5D6E-409C-BE32-E72D297353CC}">
                <c16:uniqueId val="{00000004-F266-41E8-AFF7-63845FC94283}"/>
              </c:ext>
            </c:extLst>
          </c:dPt>
          <c:dPt>
            <c:idx val="8"/>
            <c:bubble3D val="0"/>
            <c:extLst>
              <c:ext xmlns:c16="http://schemas.microsoft.com/office/drawing/2014/chart" uri="{C3380CC4-5D6E-409C-BE32-E72D297353CC}">
                <c16:uniqueId val="{00000005-F266-41E8-AFF7-63845FC94283}"/>
              </c:ext>
            </c:extLst>
          </c:dPt>
          <c:dPt>
            <c:idx val="16"/>
            <c:bubble3D val="0"/>
            <c:extLst>
              <c:ext xmlns:c16="http://schemas.microsoft.com/office/drawing/2014/chart" uri="{C3380CC4-5D6E-409C-BE32-E72D297353CC}">
                <c16:uniqueId val="{00000006-F266-41E8-AFF7-63845FC94283}"/>
              </c:ext>
            </c:extLst>
          </c:dPt>
          <c:dPt>
            <c:idx val="24"/>
            <c:bubble3D val="0"/>
            <c:extLst>
              <c:ext xmlns:c16="http://schemas.microsoft.com/office/drawing/2014/chart" uri="{C3380CC4-5D6E-409C-BE32-E72D297353CC}">
                <c16:uniqueId val="{00000007-F266-41E8-AFF7-63845FC94283}"/>
              </c:ext>
            </c:extLst>
          </c:dPt>
          <c:dPt>
            <c:idx val="32"/>
            <c:bubble3D val="0"/>
            <c:extLst>
              <c:ext xmlns:c16="http://schemas.microsoft.com/office/drawing/2014/chart" uri="{C3380CC4-5D6E-409C-BE32-E72D297353CC}">
                <c16:uniqueId val="{00000008-F266-41E8-AFF7-63845FC94283}"/>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266-41E8-AFF7-63845FC9428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266-41E8-AFF7-63845FC9428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266-41E8-AFF7-63845FC9428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266-41E8-AFF7-63845FC9428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266-41E8-AFF7-63845FC9428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66-41E8-AFF7-63845FC9428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266-41E8-AFF7-63845FC9428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266-41E8-AFF7-63845FC9428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266-41E8-AFF7-63845FC9428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64.7</c:v>
                </c:pt>
                <c:pt idx="16">
                  <c:v>66.099999999999994</c:v>
                </c:pt>
                <c:pt idx="24">
                  <c:v>67.8</c:v>
                </c:pt>
                <c:pt idx="32">
                  <c:v>68.400000000000006</c:v>
                </c:pt>
              </c:numCache>
            </c:numRef>
          </c:xVal>
          <c:yVal>
            <c:numRef>
              <c:f>公会計指標分析・財政指標組合せ分析表!$BP$51:$DC$51</c:f>
              <c:numCache>
                <c:formatCode>#,##0.0;"▲ "#,##0.0</c:formatCode>
                <c:ptCount val="40"/>
                <c:pt idx="0">
                  <c:v>60.2</c:v>
                </c:pt>
                <c:pt idx="8">
                  <c:v>50</c:v>
                </c:pt>
                <c:pt idx="16">
                  <c:v>57.3</c:v>
                </c:pt>
                <c:pt idx="24">
                  <c:v>57.2</c:v>
                </c:pt>
                <c:pt idx="32">
                  <c:v>47.8</c:v>
                </c:pt>
              </c:numCache>
            </c:numRef>
          </c:yVal>
          <c:smooth val="0"/>
          <c:extLst>
            <c:ext xmlns:c16="http://schemas.microsoft.com/office/drawing/2014/chart" uri="{C3380CC4-5D6E-409C-BE32-E72D297353CC}">
              <c16:uniqueId val="{00000009-F266-41E8-AFF7-63845FC942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266-41E8-AFF7-63845FC94283}"/>
              </c:ext>
            </c:extLst>
          </c:dPt>
          <c:dPt>
            <c:idx val="1"/>
            <c:bubble3D val="0"/>
            <c:extLst>
              <c:ext xmlns:c16="http://schemas.microsoft.com/office/drawing/2014/chart" uri="{C3380CC4-5D6E-409C-BE32-E72D297353CC}">
                <c16:uniqueId val="{0000000B-F266-41E8-AFF7-63845FC94283}"/>
              </c:ext>
            </c:extLst>
          </c:dPt>
          <c:dPt>
            <c:idx val="2"/>
            <c:bubble3D val="0"/>
            <c:extLst>
              <c:ext xmlns:c16="http://schemas.microsoft.com/office/drawing/2014/chart" uri="{C3380CC4-5D6E-409C-BE32-E72D297353CC}">
                <c16:uniqueId val="{0000000C-F266-41E8-AFF7-63845FC94283}"/>
              </c:ext>
            </c:extLst>
          </c:dPt>
          <c:dPt>
            <c:idx val="3"/>
            <c:bubble3D val="0"/>
            <c:extLst>
              <c:ext xmlns:c16="http://schemas.microsoft.com/office/drawing/2014/chart" uri="{C3380CC4-5D6E-409C-BE32-E72D297353CC}">
                <c16:uniqueId val="{0000000D-F266-41E8-AFF7-63845FC94283}"/>
              </c:ext>
            </c:extLst>
          </c:dPt>
          <c:dPt>
            <c:idx val="4"/>
            <c:bubble3D val="0"/>
            <c:extLst>
              <c:ext xmlns:c16="http://schemas.microsoft.com/office/drawing/2014/chart" uri="{C3380CC4-5D6E-409C-BE32-E72D297353CC}">
                <c16:uniqueId val="{0000000E-F266-41E8-AFF7-63845FC94283}"/>
              </c:ext>
            </c:extLst>
          </c:dPt>
          <c:dPt>
            <c:idx val="8"/>
            <c:bubble3D val="0"/>
            <c:extLst>
              <c:ext xmlns:c16="http://schemas.microsoft.com/office/drawing/2014/chart" uri="{C3380CC4-5D6E-409C-BE32-E72D297353CC}">
                <c16:uniqueId val="{0000000F-F266-41E8-AFF7-63845FC94283}"/>
              </c:ext>
            </c:extLst>
          </c:dPt>
          <c:dPt>
            <c:idx val="16"/>
            <c:bubble3D val="0"/>
            <c:extLst>
              <c:ext xmlns:c16="http://schemas.microsoft.com/office/drawing/2014/chart" uri="{C3380CC4-5D6E-409C-BE32-E72D297353CC}">
                <c16:uniqueId val="{00000010-F266-41E8-AFF7-63845FC94283}"/>
              </c:ext>
            </c:extLst>
          </c:dPt>
          <c:dPt>
            <c:idx val="24"/>
            <c:bubble3D val="0"/>
            <c:extLst>
              <c:ext xmlns:c16="http://schemas.microsoft.com/office/drawing/2014/chart" uri="{C3380CC4-5D6E-409C-BE32-E72D297353CC}">
                <c16:uniqueId val="{00000011-F266-41E8-AFF7-63845FC94283}"/>
              </c:ext>
            </c:extLst>
          </c:dPt>
          <c:dPt>
            <c:idx val="32"/>
            <c:bubble3D val="0"/>
            <c:extLst>
              <c:ext xmlns:c16="http://schemas.microsoft.com/office/drawing/2014/chart" uri="{C3380CC4-5D6E-409C-BE32-E72D297353CC}">
                <c16:uniqueId val="{00000012-F266-41E8-AFF7-63845FC94283}"/>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266-41E8-AFF7-63845FC94283}"/>
                </c:ext>
              </c:extLst>
            </c:dLbl>
            <c:dLbl>
              <c:idx val="1"/>
              <c:delete val="1"/>
              <c:extLst>
                <c:ext xmlns:c15="http://schemas.microsoft.com/office/drawing/2012/chart" uri="{CE6537A1-D6FC-4f65-9D91-7224C49458BB}"/>
                <c:ext xmlns:c16="http://schemas.microsoft.com/office/drawing/2014/chart" uri="{C3380CC4-5D6E-409C-BE32-E72D297353CC}">
                  <c16:uniqueId val="{0000000B-F266-41E8-AFF7-63845FC94283}"/>
                </c:ext>
              </c:extLst>
            </c:dLbl>
            <c:dLbl>
              <c:idx val="2"/>
              <c:delete val="1"/>
              <c:extLst>
                <c:ext xmlns:c15="http://schemas.microsoft.com/office/drawing/2012/chart" uri="{CE6537A1-D6FC-4f65-9D91-7224C49458BB}"/>
                <c:ext xmlns:c16="http://schemas.microsoft.com/office/drawing/2014/chart" uri="{C3380CC4-5D6E-409C-BE32-E72D297353CC}">
                  <c16:uniqueId val="{0000000C-F266-41E8-AFF7-63845FC94283}"/>
                </c:ext>
              </c:extLst>
            </c:dLbl>
            <c:dLbl>
              <c:idx val="3"/>
              <c:delete val="1"/>
              <c:extLst>
                <c:ext xmlns:c15="http://schemas.microsoft.com/office/drawing/2012/chart" uri="{CE6537A1-D6FC-4f65-9D91-7224C49458BB}"/>
                <c:ext xmlns:c16="http://schemas.microsoft.com/office/drawing/2014/chart" uri="{C3380CC4-5D6E-409C-BE32-E72D297353CC}">
                  <c16:uniqueId val="{0000000D-F266-41E8-AFF7-63845FC94283}"/>
                </c:ext>
              </c:extLst>
            </c:dLbl>
            <c:dLbl>
              <c:idx val="4"/>
              <c:delete val="1"/>
              <c:extLst>
                <c:ext xmlns:c15="http://schemas.microsoft.com/office/drawing/2012/chart" uri="{CE6537A1-D6FC-4f65-9D91-7224C49458BB}"/>
                <c:ext xmlns:c16="http://schemas.microsoft.com/office/drawing/2014/chart" uri="{C3380CC4-5D6E-409C-BE32-E72D297353CC}">
                  <c16:uniqueId val="{0000000E-F266-41E8-AFF7-63845FC9428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266-41E8-AFF7-63845FC9428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266-41E8-AFF7-63845FC9428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266-41E8-AFF7-63845FC9428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266-41E8-AFF7-63845FC9428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F266-41E8-AFF7-63845FC94283}"/>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DD5-4DA9-8270-E73BE3AFA920}"/>
              </c:ext>
            </c:extLst>
          </c:dPt>
          <c:dPt>
            <c:idx val="1"/>
            <c:bubble3D val="0"/>
            <c:extLst>
              <c:ext xmlns:c16="http://schemas.microsoft.com/office/drawing/2014/chart" uri="{C3380CC4-5D6E-409C-BE32-E72D297353CC}">
                <c16:uniqueId val="{00000001-FDD5-4DA9-8270-E73BE3AFA920}"/>
              </c:ext>
            </c:extLst>
          </c:dPt>
          <c:dPt>
            <c:idx val="2"/>
            <c:bubble3D val="0"/>
            <c:extLst>
              <c:ext xmlns:c16="http://schemas.microsoft.com/office/drawing/2014/chart" uri="{C3380CC4-5D6E-409C-BE32-E72D297353CC}">
                <c16:uniqueId val="{00000002-FDD5-4DA9-8270-E73BE3AFA920}"/>
              </c:ext>
            </c:extLst>
          </c:dPt>
          <c:dPt>
            <c:idx val="3"/>
            <c:bubble3D val="0"/>
            <c:extLst>
              <c:ext xmlns:c16="http://schemas.microsoft.com/office/drawing/2014/chart" uri="{C3380CC4-5D6E-409C-BE32-E72D297353CC}">
                <c16:uniqueId val="{00000003-FDD5-4DA9-8270-E73BE3AFA920}"/>
              </c:ext>
            </c:extLst>
          </c:dPt>
          <c:dPt>
            <c:idx val="4"/>
            <c:bubble3D val="0"/>
            <c:extLst>
              <c:ext xmlns:c16="http://schemas.microsoft.com/office/drawing/2014/chart" uri="{C3380CC4-5D6E-409C-BE32-E72D297353CC}">
                <c16:uniqueId val="{00000004-FDD5-4DA9-8270-E73BE3AFA920}"/>
              </c:ext>
            </c:extLst>
          </c:dPt>
          <c:dPt>
            <c:idx val="8"/>
            <c:bubble3D val="0"/>
            <c:extLst>
              <c:ext xmlns:c16="http://schemas.microsoft.com/office/drawing/2014/chart" uri="{C3380CC4-5D6E-409C-BE32-E72D297353CC}">
                <c16:uniqueId val="{00000005-FDD5-4DA9-8270-E73BE3AFA920}"/>
              </c:ext>
            </c:extLst>
          </c:dPt>
          <c:dPt>
            <c:idx val="16"/>
            <c:bubble3D val="0"/>
            <c:extLst>
              <c:ext xmlns:c16="http://schemas.microsoft.com/office/drawing/2014/chart" uri="{C3380CC4-5D6E-409C-BE32-E72D297353CC}">
                <c16:uniqueId val="{00000006-FDD5-4DA9-8270-E73BE3AFA920}"/>
              </c:ext>
            </c:extLst>
          </c:dPt>
          <c:dPt>
            <c:idx val="24"/>
            <c:bubble3D val="0"/>
            <c:extLst>
              <c:ext xmlns:c16="http://schemas.microsoft.com/office/drawing/2014/chart" uri="{C3380CC4-5D6E-409C-BE32-E72D297353CC}">
                <c16:uniqueId val="{00000007-FDD5-4DA9-8270-E73BE3AFA920}"/>
              </c:ext>
            </c:extLst>
          </c:dPt>
          <c:dPt>
            <c:idx val="32"/>
            <c:bubble3D val="0"/>
            <c:extLst>
              <c:ext xmlns:c16="http://schemas.microsoft.com/office/drawing/2014/chart" uri="{C3380CC4-5D6E-409C-BE32-E72D297353CC}">
                <c16:uniqueId val="{00000008-FDD5-4DA9-8270-E73BE3AFA92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DD5-4DA9-8270-E73BE3AFA92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D5-4DA9-8270-E73BE3AFA92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D5-4DA9-8270-E73BE3AFA92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D5-4DA9-8270-E73BE3AFA92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D5-4DA9-8270-E73BE3AFA92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DD5-4DA9-8270-E73BE3AFA920}"/>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DD5-4DA9-8270-E73BE3AFA920}"/>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DD5-4DA9-8270-E73BE3AFA920}"/>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DD5-4DA9-8270-E73BE3AFA92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6.4</c:v>
                </c:pt>
                <c:pt idx="16">
                  <c:v>7.3</c:v>
                </c:pt>
                <c:pt idx="24">
                  <c:v>7.9</c:v>
                </c:pt>
                <c:pt idx="32">
                  <c:v>8.5</c:v>
                </c:pt>
              </c:numCache>
            </c:numRef>
          </c:xVal>
          <c:yVal>
            <c:numRef>
              <c:f>公会計指標分析・財政指標組合せ分析表!$BP$73:$DC$73</c:f>
              <c:numCache>
                <c:formatCode>#,##0.0;"▲ "#,##0.0</c:formatCode>
                <c:ptCount val="40"/>
                <c:pt idx="0">
                  <c:v>60.2</c:v>
                </c:pt>
                <c:pt idx="8">
                  <c:v>50</c:v>
                </c:pt>
                <c:pt idx="16">
                  <c:v>57.3</c:v>
                </c:pt>
                <c:pt idx="24">
                  <c:v>57.2</c:v>
                </c:pt>
                <c:pt idx="32">
                  <c:v>47.8</c:v>
                </c:pt>
              </c:numCache>
            </c:numRef>
          </c:yVal>
          <c:smooth val="0"/>
          <c:extLst>
            <c:ext xmlns:c16="http://schemas.microsoft.com/office/drawing/2014/chart" uri="{C3380CC4-5D6E-409C-BE32-E72D297353CC}">
              <c16:uniqueId val="{00000009-FDD5-4DA9-8270-E73BE3AFA9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DD5-4DA9-8270-E73BE3AFA920}"/>
              </c:ext>
            </c:extLst>
          </c:dPt>
          <c:dPt>
            <c:idx val="1"/>
            <c:bubble3D val="0"/>
            <c:extLst>
              <c:ext xmlns:c16="http://schemas.microsoft.com/office/drawing/2014/chart" uri="{C3380CC4-5D6E-409C-BE32-E72D297353CC}">
                <c16:uniqueId val="{0000000B-FDD5-4DA9-8270-E73BE3AFA920}"/>
              </c:ext>
            </c:extLst>
          </c:dPt>
          <c:dPt>
            <c:idx val="2"/>
            <c:bubble3D val="0"/>
            <c:extLst>
              <c:ext xmlns:c16="http://schemas.microsoft.com/office/drawing/2014/chart" uri="{C3380CC4-5D6E-409C-BE32-E72D297353CC}">
                <c16:uniqueId val="{0000000C-FDD5-4DA9-8270-E73BE3AFA920}"/>
              </c:ext>
            </c:extLst>
          </c:dPt>
          <c:dPt>
            <c:idx val="3"/>
            <c:bubble3D val="0"/>
            <c:extLst>
              <c:ext xmlns:c16="http://schemas.microsoft.com/office/drawing/2014/chart" uri="{C3380CC4-5D6E-409C-BE32-E72D297353CC}">
                <c16:uniqueId val="{0000000D-FDD5-4DA9-8270-E73BE3AFA920}"/>
              </c:ext>
            </c:extLst>
          </c:dPt>
          <c:dPt>
            <c:idx val="4"/>
            <c:bubble3D val="0"/>
            <c:extLst>
              <c:ext xmlns:c16="http://schemas.microsoft.com/office/drawing/2014/chart" uri="{C3380CC4-5D6E-409C-BE32-E72D297353CC}">
                <c16:uniqueId val="{0000000E-FDD5-4DA9-8270-E73BE3AFA920}"/>
              </c:ext>
            </c:extLst>
          </c:dPt>
          <c:dPt>
            <c:idx val="8"/>
            <c:bubble3D val="0"/>
            <c:extLst>
              <c:ext xmlns:c16="http://schemas.microsoft.com/office/drawing/2014/chart" uri="{C3380CC4-5D6E-409C-BE32-E72D297353CC}">
                <c16:uniqueId val="{0000000F-FDD5-4DA9-8270-E73BE3AFA920}"/>
              </c:ext>
            </c:extLst>
          </c:dPt>
          <c:dPt>
            <c:idx val="16"/>
            <c:bubble3D val="0"/>
            <c:extLst>
              <c:ext xmlns:c16="http://schemas.microsoft.com/office/drawing/2014/chart" uri="{C3380CC4-5D6E-409C-BE32-E72D297353CC}">
                <c16:uniqueId val="{00000010-FDD5-4DA9-8270-E73BE3AFA920}"/>
              </c:ext>
            </c:extLst>
          </c:dPt>
          <c:dPt>
            <c:idx val="24"/>
            <c:bubble3D val="0"/>
            <c:extLst>
              <c:ext xmlns:c16="http://schemas.microsoft.com/office/drawing/2014/chart" uri="{C3380CC4-5D6E-409C-BE32-E72D297353CC}">
                <c16:uniqueId val="{00000011-FDD5-4DA9-8270-E73BE3AFA920}"/>
              </c:ext>
            </c:extLst>
          </c:dPt>
          <c:dPt>
            <c:idx val="32"/>
            <c:bubble3D val="0"/>
            <c:extLst>
              <c:ext xmlns:c16="http://schemas.microsoft.com/office/drawing/2014/chart" uri="{C3380CC4-5D6E-409C-BE32-E72D297353CC}">
                <c16:uniqueId val="{00000012-FDD5-4DA9-8270-E73BE3AFA92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DD5-4DA9-8270-E73BE3AFA920}"/>
                </c:ext>
              </c:extLst>
            </c:dLbl>
            <c:dLbl>
              <c:idx val="1"/>
              <c:delete val="1"/>
              <c:extLst>
                <c:ext xmlns:c15="http://schemas.microsoft.com/office/drawing/2012/chart" uri="{CE6537A1-D6FC-4f65-9D91-7224C49458BB}"/>
                <c:ext xmlns:c16="http://schemas.microsoft.com/office/drawing/2014/chart" uri="{C3380CC4-5D6E-409C-BE32-E72D297353CC}">
                  <c16:uniqueId val="{0000000B-FDD5-4DA9-8270-E73BE3AFA920}"/>
                </c:ext>
              </c:extLst>
            </c:dLbl>
            <c:dLbl>
              <c:idx val="2"/>
              <c:delete val="1"/>
              <c:extLst>
                <c:ext xmlns:c15="http://schemas.microsoft.com/office/drawing/2012/chart" uri="{CE6537A1-D6FC-4f65-9D91-7224C49458BB}"/>
                <c:ext xmlns:c16="http://schemas.microsoft.com/office/drawing/2014/chart" uri="{C3380CC4-5D6E-409C-BE32-E72D297353CC}">
                  <c16:uniqueId val="{0000000C-FDD5-4DA9-8270-E73BE3AFA920}"/>
                </c:ext>
              </c:extLst>
            </c:dLbl>
            <c:dLbl>
              <c:idx val="3"/>
              <c:delete val="1"/>
              <c:extLst>
                <c:ext xmlns:c15="http://schemas.microsoft.com/office/drawing/2012/chart" uri="{CE6537A1-D6FC-4f65-9D91-7224C49458BB}"/>
                <c:ext xmlns:c16="http://schemas.microsoft.com/office/drawing/2014/chart" uri="{C3380CC4-5D6E-409C-BE32-E72D297353CC}">
                  <c16:uniqueId val="{0000000D-FDD5-4DA9-8270-E73BE3AFA920}"/>
                </c:ext>
              </c:extLst>
            </c:dLbl>
            <c:dLbl>
              <c:idx val="4"/>
              <c:delete val="1"/>
              <c:extLst>
                <c:ext xmlns:c15="http://schemas.microsoft.com/office/drawing/2012/chart" uri="{CE6537A1-D6FC-4f65-9D91-7224C49458BB}"/>
                <c:ext xmlns:c16="http://schemas.microsoft.com/office/drawing/2014/chart" uri="{C3380CC4-5D6E-409C-BE32-E72D297353CC}">
                  <c16:uniqueId val="{0000000E-FDD5-4DA9-8270-E73BE3AFA920}"/>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DD5-4DA9-8270-E73BE3AFA920}"/>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DD5-4DA9-8270-E73BE3AFA920}"/>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DD5-4DA9-8270-E73BE3AFA92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DD5-4DA9-8270-E73BE3AFA92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FDD5-4DA9-8270-E73BE3AFA920}"/>
            </c:ext>
          </c:extLst>
        </c:ser>
        <c:dLbls>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05170460248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baseline="0">
              <a:solidFill>
                <a:schemeClr val="dk1"/>
              </a:solidFill>
              <a:effectLst/>
              <a:latin typeface="ＭＳ Ｐゴシック"/>
              <a:ea typeface="ＭＳ Ｐゴシック"/>
              <a:cs typeface="+mn-cs"/>
            </a:rPr>
            <a:t>　市税及び地方交付税が増えたことにより歳入</a:t>
          </a:r>
          <a:r>
            <a:rPr kumimoji="1" lang="ja-JP" altLang="en-US" sz="1300" baseline="0">
              <a:solidFill>
                <a:schemeClr val="dk1"/>
              </a:solidFill>
              <a:effectLst/>
              <a:latin typeface="ＭＳ Ｐゴシック"/>
              <a:ea typeface="ＭＳ Ｐゴシック"/>
              <a:cs typeface="+mn-cs"/>
            </a:rPr>
            <a:t>は微増となったが</a:t>
          </a:r>
          <a:r>
            <a:rPr kumimoji="1" lang="ja-JP" altLang="ja-JP" sz="1300" baseline="0">
              <a:solidFill>
                <a:schemeClr val="dk1"/>
              </a:solidFill>
              <a:effectLst/>
              <a:latin typeface="ＭＳ Ｐゴシック"/>
              <a:ea typeface="ＭＳ Ｐゴシック"/>
              <a:cs typeface="+mn-cs"/>
            </a:rPr>
            <a:t>、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96520</xdr:rowOff>
    </xdr:from>
    <xdr:to>
      <xdr:col>23</xdr:col>
      <xdr:colOff>133350</xdr:colOff>
      <xdr:row>41</xdr:row>
      <xdr:rowOff>116205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9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96520</xdr:rowOff>
    </xdr:from>
    <xdr:to>
      <xdr:col>19</xdr:col>
      <xdr:colOff>133350</xdr:colOff>
      <xdr:row>41</xdr:row>
      <xdr:rowOff>96520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96520</xdr:rowOff>
    </xdr:from>
    <xdr:to>
      <xdr:col>15</xdr:col>
      <xdr:colOff>82550</xdr:colOff>
      <xdr:row>41</xdr:row>
      <xdr:rowOff>96520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96520</xdr:rowOff>
    </xdr:from>
    <xdr:to>
      <xdr:col>11</xdr:col>
      <xdr:colOff>31750</xdr:colOff>
      <xdr:row>41</xdr:row>
      <xdr:rowOff>96520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76835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37465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45720</xdr:rowOff>
    </xdr:from>
    <xdr:to>
      <xdr:col>19</xdr:col>
      <xdr:colOff>184150</xdr:colOff>
      <xdr:row>41</xdr:row>
      <xdr:rowOff>147320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132080</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45720</xdr:rowOff>
    </xdr:from>
    <xdr:to>
      <xdr:col>15</xdr:col>
      <xdr:colOff>133350</xdr:colOff>
      <xdr:row>41</xdr:row>
      <xdr:rowOff>147320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132080</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45720</xdr:rowOff>
    </xdr:from>
    <xdr:to>
      <xdr:col>11</xdr:col>
      <xdr:colOff>82550</xdr:colOff>
      <xdr:row>41</xdr:row>
      <xdr:rowOff>147320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132080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132080</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　前年度に対し、歳入は市税や普通交付税などの増額により増加となり、歳出も公債費、</a:t>
          </a:r>
          <a:r>
            <a:rPr lang="ja-JP" altLang="en-US" sz="1300">
              <a:solidFill>
                <a:schemeClr val="dk1"/>
              </a:solidFill>
              <a:effectLst/>
              <a:latin typeface="ＭＳ Ｐゴシック"/>
              <a:ea typeface="ＭＳ Ｐゴシック"/>
              <a:cs typeface="+mn-cs"/>
            </a:rPr>
            <a:t>人件費</a:t>
          </a:r>
          <a:r>
            <a:rPr lang="ja-JP" altLang="ja-JP" sz="1300">
              <a:solidFill>
                <a:schemeClr val="dk1"/>
              </a:solidFill>
              <a:effectLst/>
              <a:latin typeface="ＭＳ Ｐゴシック"/>
              <a:ea typeface="ＭＳ Ｐゴシック"/>
              <a:cs typeface="+mn-cs"/>
            </a:rPr>
            <a:t>等が増加したことにより増額となったものの</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経常収支比率は</a:t>
          </a:r>
          <a:r>
            <a:rPr lang="en-US" altLang="ja-JP" sz="1300">
              <a:solidFill>
                <a:schemeClr val="dk1"/>
              </a:solidFill>
              <a:effectLst/>
              <a:latin typeface="ＭＳ Ｐゴシック"/>
              <a:ea typeface="ＭＳ Ｐゴシック"/>
              <a:cs typeface="+mn-cs"/>
            </a:rPr>
            <a:t>0.3</a:t>
          </a:r>
          <a:r>
            <a:rPr lang="ja-JP" altLang="ja-JP" sz="1300">
              <a:solidFill>
                <a:schemeClr val="dk1"/>
              </a:solidFill>
              <a:effectLst/>
              <a:latin typeface="ＭＳ Ｐゴシック"/>
              <a:ea typeface="ＭＳ Ｐゴシック"/>
              <a:cs typeface="+mn-cs"/>
            </a:rPr>
            <a:t>ポイント改善した。前年度より改善したが、依然として類似団体平均を上回っており、経費の節減や事業内容の見直しによる縮減に努め、経常経費の削減を図る。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84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127635</xdr:rowOff>
    </xdr:from>
    <xdr:to>
      <xdr:col>23</xdr:col>
      <xdr:colOff>133350</xdr:colOff>
      <xdr:row>65</xdr:row>
      <xdr:rowOff>145415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718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16510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89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160020</xdr:rowOff>
    </xdr:from>
    <xdr:to>
      <xdr:col>15</xdr:col>
      <xdr:colOff>82550</xdr:colOff>
      <xdr:row>66</xdr:row>
      <xdr:rowOff>16510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3282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160020</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328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109220</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65</xdr:row>
      <xdr:rowOff>76835</xdr:rowOff>
    </xdr:from>
    <xdr:to>
      <xdr:col>23</xdr:col>
      <xdr:colOff>184150</xdr:colOff>
      <xdr:row>66</xdr:row>
      <xdr:rowOff>6985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48895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9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9525</xdr:rowOff>
    </xdr:from>
    <xdr:ext cx="7366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25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137160</xdr:rowOff>
    </xdr:from>
    <xdr:to>
      <xdr:col>15</xdr:col>
      <xdr:colOff>133350</xdr:colOff>
      <xdr:row>66</xdr:row>
      <xdr:rowOff>67310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52070</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67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24130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96520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[145,489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人当たりの金額は、類似団体平均を下回ってはいるが、今後も、施設の維持管理、緑化管理等、部分業務委託の内容の見直しなど、競争に伴うコスト削減効果を伴った委託化を進める。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7620</xdr:rowOff>
    </xdr:from>
    <xdr:to>
      <xdr:col>23</xdr:col>
      <xdr:colOff>133350</xdr:colOff>
      <xdr:row>82</xdr:row>
      <xdr:rowOff>107950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652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154940</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144145</xdr:rowOff>
    </xdr:from>
    <xdr:to>
      <xdr:col>19</xdr:col>
      <xdr:colOff>133350</xdr:colOff>
      <xdr:row>82</xdr:row>
      <xdr:rowOff>7620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1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135255</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141605</xdr:rowOff>
    </xdr:from>
    <xdr:to>
      <xdr:col>15</xdr:col>
      <xdr:colOff>82550</xdr:colOff>
      <xdr:row>81</xdr:row>
      <xdr:rowOff>144145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9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93345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141605</xdr:rowOff>
    </xdr:from>
    <xdr:to>
      <xdr:col>11</xdr:col>
      <xdr:colOff>31750</xdr:colOff>
      <xdr:row>82</xdr:row>
      <xdr:rowOff>20320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29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114300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57150</xdr:rowOff>
    </xdr:from>
    <xdr:to>
      <xdr:col>23</xdr:col>
      <xdr:colOff>184150</xdr:colOff>
      <xdr:row>82</xdr:row>
      <xdr:rowOff>158750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73660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145,489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128270</xdr:rowOff>
    </xdr:from>
    <xdr:to>
      <xdr:col>19</xdr:col>
      <xdr:colOff>184150</xdr:colOff>
      <xdr:row>82</xdr:row>
      <xdr:rowOff>58420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68580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4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93345</xdr:rowOff>
    </xdr:from>
    <xdr:to>
      <xdr:col>15</xdr:col>
      <xdr:colOff>133350</xdr:colOff>
      <xdr:row>82</xdr:row>
      <xdr:rowOff>23495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33655</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90805</xdr:rowOff>
    </xdr:from>
    <xdr:to>
      <xdr:col>11</xdr:col>
      <xdr:colOff>82550</xdr:colOff>
      <xdr:row>82</xdr:row>
      <xdr:rowOff>20955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31115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7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140970</xdr:rowOff>
    </xdr:from>
    <xdr:to>
      <xdr:col>7</xdr:col>
      <xdr:colOff>31750</xdr:colOff>
      <xdr:row>82</xdr:row>
      <xdr:rowOff>71120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81280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a:t>
          </a:r>
          <a:r>
            <a:rPr lang="ja-JP" altLang="en-US" sz="1300">
              <a:solidFill>
                <a:schemeClr val="dk1"/>
              </a:solidFill>
              <a:effectLst/>
              <a:latin typeface="ＭＳ Ｐゴシック"/>
              <a:ea typeface="ＭＳ Ｐゴシック"/>
              <a:cs typeface="+mn-cs"/>
            </a:rPr>
            <a:t>の市において最も低い</a:t>
          </a:r>
          <a:r>
            <a:rPr lang="ja-JP" altLang="ja-JP" sz="1300">
              <a:solidFill>
                <a:schemeClr val="dk1"/>
              </a:solidFill>
              <a:effectLst/>
              <a:latin typeface="ＭＳ Ｐゴシック"/>
              <a:ea typeface="ＭＳ Ｐゴシック"/>
              <a:cs typeface="+mn-cs"/>
            </a:rPr>
            <a:t>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今後も、財政状況を勘案するとともに適正な給与水準を維持するよう努める。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144145</xdr:rowOff>
    </xdr:from>
    <xdr:to>
      <xdr:col>81</xdr:col>
      <xdr:colOff>44450</xdr:colOff>
      <xdr:row>82</xdr:row>
      <xdr:rowOff>157480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030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144145</xdr:rowOff>
    </xdr:from>
    <xdr:to>
      <xdr:col>77</xdr:col>
      <xdr:colOff>44450</xdr:colOff>
      <xdr:row>82</xdr:row>
      <xdr:rowOff>170815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03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64770</xdr:rowOff>
    </xdr:from>
    <xdr:ext cx="736600" cy="2584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50165</xdr:rowOff>
    </xdr:from>
    <xdr:to>
      <xdr:col>72</xdr:col>
      <xdr:colOff>203200</xdr:colOff>
      <xdr:row>82</xdr:row>
      <xdr:rowOff>170815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0906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84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74930</xdr:rowOff>
    </xdr:from>
    <xdr:to>
      <xdr:col>68</xdr:col>
      <xdr:colOff>152400</xdr:colOff>
      <xdr:row>82</xdr:row>
      <xdr:rowOff>50165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6238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91440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50800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106680</xdr:rowOff>
    </xdr:from>
    <xdr:to>
      <xdr:col>81</xdr:col>
      <xdr:colOff>95250</xdr:colOff>
      <xdr:row>83</xdr:row>
      <xdr:rowOff>36830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123190</xdr:rowOff>
    </xdr:from>
    <xdr:ext cx="762000" cy="2584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1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93345</xdr:rowOff>
    </xdr:from>
    <xdr:to>
      <xdr:col>77</xdr:col>
      <xdr:colOff>95250</xdr:colOff>
      <xdr:row>83</xdr:row>
      <xdr:rowOff>23495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33655</xdr:rowOff>
    </xdr:from>
    <xdr:ext cx="7366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120650</xdr:rowOff>
    </xdr:from>
    <xdr:to>
      <xdr:col>73</xdr:col>
      <xdr:colOff>44450</xdr:colOff>
      <xdr:row>83</xdr:row>
      <xdr:rowOff>50165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60325</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170815</xdr:rowOff>
    </xdr:from>
    <xdr:to>
      <xdr:col>68</xdr:col>
      <xdr:colOff>203200</xdr:colOff>
      <xdr:row>82</xdr:row>
      <xdr:rowOff>100965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111125</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2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23495</xdr:rowOff>
    </xdr:from>
    <xdr:to>
      <xdr:col>64</xdr:col>
      <xdr:colOff>152400</xdr:colOff>
      <xdr:row>81</xdr:row>
      <xdr:rowOff>125095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135255</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7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baseline="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教育部門の</a:t>
          </a:r>
          <a:r>
            <a:rPr kumimoji="1" lang="ja-JP" altLang="en-US" sz="1300">
              <a:solidFill>
                <a:schemeClr val="dk1"/>
              </a:solidFill>
              <a:effectLst/>
              <a:latin typeface="ＭＳ Ｐゴシック"/>
              <a:ea typeface="ＭＳ Ｐゴシック"/>
              <a:cs typeface="+mn-cs"/>
            </a:rPr>
            <a:t>職員が定員外に移行したため</a:t>
          </a:r>
          <a:r>
            <a:rPr kumimoji="1" lang="en-US" altLang="ja-JP" sz="1300">
              <a:solidFill>
                <a:schemeClr val="dk1"/>
              </a:solidFill>
              <a:effectLst/>
              <a:latin typeface="ＭＳ Ｐゴシック"/>
              <a:ea typeface="ＭＳ Ｐゴシック"/>
              <a:cs typeface="+mn-cs"/>
            </a:rPr>
            <a:t>0.6</a:t>
          </a:r>
          <a:r>
            <a:rPr kumimoji="1" lang="ja-JP" altLang="en-US" sz="1300">
              <a:solidFill>
                <a:schemeClr val="dk1"/>
              </a:solidFill>
              <a:effectLst/>
              <a:latin typeface="ＭＳ Ｐゴシック"/>
              <a:ea typeface="ＭＳ Ｐゴシック"/>
              <a:cs typeface="+mn-cs"/>
            </a:rPr>
            <a:t>人の減少となった</a:t>
          </a:r>
          <a:r>
            <a:rPr lang="ja-JP" altLang="ja-JP" sz="1300">
              <a:solidFill>
                <a:schemeClr val="dk1"/>
              </a:solidFill>
              <a:effectLst/>
              <a:latin typeface="ＭＳ Ｐゴシック"/>
              <a:ea typeface="ＭＳ Ｐゴシック"/>
              <a:cs typeface="+mn-cs"/>
            </a:rPr>
            <a:t>。今後も更なる事務の効率化の促進を図り、より適切な定員管理に努める。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584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110490</xdr:rowOff>
    </xdr:from>
    <xdr:to>
      <xdr:col>81</xdr:col>
      <xdr:colOff>44450</xdr:colOff>
      <xdr:row>62</xdr:row>
      <xdr:rowOff>42545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6894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74930</xdr:rowOff>
    </xdr:from>
    <xdr:to>
      <xdr:col>77</xdr:col>
      <xdr:colOff>44450</xdr:colOff>
      <xdr:row>62</xdr:row>
      <xdr:rowOff>42545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33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80010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66040</xdr:rowOff>
    </xdr:from>
    <xdr:to>
      <xdr:col>72</xdr:col>
      <xdr:colOff>203200</xdr:colOff>
      <xdr:row>61</xdr:row>
      <xdr:rowOff>74930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4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41910</xdr:rowOff>
    </xdr:from>
    <xdr:ext cx="7620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1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66040</xdr:rowOff>
    </xdr:from>
    <xdr:to>
      <xdr:col>68</xdr:col>
      <xdr:colOff>152400</xdr:colOff>
      <xdr:row>61</xdr:row>
      <xdr:rowOff>83185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24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33655</xdr:rowOff>
    </xdr:from>
    <xdr:ext cx="762000"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33655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59690</xdr:rowOff>
    </xdr:from>
    <xdr:to>
      <xdr:col>81</xdr:col>
      <xdr:colOff>95250</xdr:colOff>
      <xdr:row>61</xdr:row>
      <xdr:rowOff>161290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76200</xdr:rowOff>
    </xdr:from>
    <xdr:ext cx="762000" cy="2584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163195</xdr:rowOff>
    </xdr:from>
    <xdr:to>
      <xdr:col>77</xdr:col>
      <xdr:colOff>95250</xdr:colOff>
      <xdr:row>62</xdr:row>
      <xdr:rowOff>93345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103505</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9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23495</xdr:rowOff>
    </xdr:from>
    <xdr:to>
      <xdr:col>73</xdr:col>
      <xdr:colOff>44450</xdr:colOff>
      <xdr:row>61</xdr:row>
      <xdr:rowOff>125095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135255</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15240</xdr:rowOff>
    </xdr:from>
    <xdr:to>
      <xdr:col>68</xdr:col>
      <xdr:colOff>203200</xdr:colOff>
      <xdr:row>61</xdr:row>
      <xdr:rowOff>116840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127000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144145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5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２</a:t>
          </a:r>
          <a:r>
            <a:rPr lang="ja-JP" altLang="ja-JP" sz="1300">
              <a:solidFill>
                <a:schemeClr val="dk1"/>
              </a:solidFill>
              <a:effectLst/>
              <a:latin typeface="ＭＳ Ｐゴシック"/>
              <a:ea typeface="ＭＳ Ｐゴシック"/>
              <a:cs typeface="+mn-cs"/>
            </a:rPr>
            <a:t>年度は、前年度に続き新市建設計画事業の進行に伴った合併特例債や臨時財政対策債等の元利償還金が増加し、実質公債費比率は</a:t>
          </a:r>
          <a:r>
            <a:rPr lang="en-US" altLang="ja-JP" sz="1300">
              <a:solidFill>
                <a:schemeClr val="dk1"/>
              </a:solidFill>
              <a:effectLst/>
              <a:latin typeface="ＭＳ Ｐゴシック"/>
              <a:ea typeface="ＭＳ Ｐゴシック"/>
              <a:cs typeface="+mn-cs"/>
            </a:rPr>
            <a:t>0.6</a:t>
          </a:r>
          <a:r>
            <a:rPr lang="ja-JP" altLang="ja-JP" sz="1300">
              <a:solidFill>
                <a:schemeClr val="dk1"/>
              </a:solidFill>
              <a:effectLst/>
              <a:latin typeface="ＭＳ Ｐゴシック"/>
              <a:ea typeface="ＭＳ Ｐゴシック"/>
              <a:cs typeface="+mn-cs"/>
            </a:rPr>
            <a:t>ポイント増加した。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類似団体平均を</a:t>
          </a:r>
          <a:r>
            <a:rPr lang="en-US" altLang="ja-JP" sz="1300">
              <a:solidFill>
                <a:schemeClr val="dk1"/>
              </a:solidFill>
              <a:effectLst/>
              <a:latin typeface="ＭＳ Ｐゴシック"/>
              <a:ea typeface="ＭＳ Ｐゴシック"/>
              <a:cs typeface="+mn-cs"/>
            </a:rPr>
            <a:t>0.1</a:t>
          </a:r>
          <a:r>
            <a:rPr lang="ja-JP" altLang="ja-JP" sz="1300">
              <a:solidFill>
                <a:schemeClr val="dk1"/>
              </a:solidFill>
              <a:effectLst/>
              <a:latin typeface="ＭＳ Ｐゴシック"/>
              <a:ea typeface="ＭＳ Ｐゴシック"/>
              <a:cs typeface="+mn-cs"/>
            </a:rPr>
            <a:t>ポイント下回っている状況にあるが、来年度以降も合併特例債等の元利償還金の増加が見込まれるため、起債に大きく頼ることのない財政運営を行い、比率の増加を抑制していく必要がある。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84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84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5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166370</xdr:rowOff>
    </xdr:from>
    <xdr:to>
      <xdr:col>81</xdr:col>
      <xdr:colOff>44450</xdr:colOff>
      <xdr:row>41</xdr:row>
      <xdr:rowOff>52070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243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154940</xdr:rowOff>
    </xdr:from>
    <xdr:ext cx="762000" cy="2584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9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107950</xdr:rowOff>
    </xdr:from>
    <xdr:to>
      <xdr:col>77</xdr:col>
      <xdr:colOff>44450</xdr:colOff>
      <xdr:row>40</xdr:row>
      <xdr:rowOff>166370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659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154940</xdr:rowOff>
    </xdr:from>
    <xdr:ext cx="736600" cy="2584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20955</xdr:rowOff>
    </xdr:from>
    <xdr:to>
      <xdr:col>72</xdr:col>
      <xdr:colOff>203200</xdr:colOff>
      <xdr:row>40</xdr:row>
      <xdr:rowOff>107950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789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134620</xdr:rowOff>
    </xdr:from>
    <xdr:to>
      <xdr:col>68</xdr:col>
      <xdr:colOff>152400</xdr:colOff>
      <xdr:row>40</xdr:row>
      <xdr:rowOff>20955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211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31750</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17780</xdr:rowOff>
    </xdr:from>
    <xdr:ext cx="762000" cy="2584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114935</xdr:rowOff>
    </xdr:from>
    <xdr:to>
      <xdr:col>77</xdr:col>
      <xdr:colOff>95250</xdr:colOff>
      <xdr:row>41</xdr:row>
      <xdr:rowOff>45085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55245</xdr:rowOff>
    </xdr:from>
    <xdr:ext cx="7366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41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57150</xdr:rowOff>
    </xdr:from>
    <xdr:to>
      <xdr:col>73</xdr:col>
      <xdr:colOff>44450</xdr:colOff>
      <xdr:row>40</xdr:row>
      <xdr:rowOff>158750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168910</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8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141605</xdr:rowOff>
    </xdr:from>
    <xdr:to>
      <xdr:col>68</xdr:col>
      <xdr:colOff>203200</xdr:colOff>
      <xdr:row>40</xdr:row>
      <xdr:rowOff>71755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81915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83820</xdr:rowOff>
    </xdr:from>
    <xdr:to>
      <xdr:col>64</xdr:col>
      <xdr:colOff>152400</xdr:colOff>
      <xdr:row>40</xdr:row>
      <xdr:rowOff>13970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24130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3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公営企業繰出金及び退職手当負担見込額の減少及び財政調整基金の積立による基金残高の増額により</a:t>
          </a:r>
          <a:r>
            <a:rPr lang="ja-JP" altLang="ja-JP" sz="1300">
              <a:solidFill>
                <a:schemeClr val="dk1"/>
              </a:solidFill>
              <a:effectLst/>
              <a:latin typeface="ＭＳ Ｐゴシック"/>
              <a:ea typeface="ＭＳ Ｐゴシック"/>
              <a:cs typeface="+mn-cs"/>
            </a:rPr>
            <a:t>将来負担比率は</a:t>
          </a:r>
          <a:r>
            <a:rPr lang="en-US" altLang="ja-JP" sz="1300">
              <a:solidFill>
                <a:schemeClr val="dk1"/>
              </a:solidFill>
              <a:effectLst/>
              <a:latin typeface="ＭＳ Ｐゴシック"/>
              <a:ea typeface="ＭＳ Ｐゴシック"/>
              <a:cs typeface="+mn-cs"/>
            </a:rPr>
            <a:t>9.4</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の減少となった</a:t>
          </a:r>
          <a:r>
            <a:rPr lang="ja-JP" altLang="ja-JP" sz="1300">
              <a:solidFill>
                <a:schemeClr val="dk1"/>
              </a:solidFill>
              <a:effectLst/>
              <a:latin typeface="ＭＳ Ｐゴシック"/>
              <a:ea typeface="ＭＳ Ｐゴシック"/>
              <a:cs typeface="+mn-cs"/>
            </a:rPr>
            <a:t>。来年度も地方債の償還額の増加が見込まれる中、事業実施の適正化を図り、財政の健全化に努める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109855</xdr:rowOff>
    </xdr:from>
    <xdr:to>
      <xdr:col>81</xdr:col>
      <xdr:colOff>44450</xdr:colOff>
      <xdr:row>15</xdr:row>
      <xdr:rowOff>155575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816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25400</xdr:rowOff>
    </xdr:from>
    <xdr:ext cx="762000" cy="25908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155575</xdr:rowOff>
    </xdr:from>
    <xdr:to>
      <xdr:col>77</xdr:col>
      <xdr:colOff>44450</xdr:colOff>
      <xdr:row>15</xdr:row>
      <xdr:rowOff>155575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27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8890</xdr:rowOff>
    </xdr:from>
    <xdr:ext cx="736600" cy="2584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120650</xdr:rowOff>
    </xdr:from>
    <xdr:to>
      <xdr:col>72</xdr:col>
      <xdr:colOff>203200</xdr:colOff>
      <xdr:row>15</xdr:row>
      <xdr:rowOff>155575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924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83185</xdr:rowOff>
    </xdr:from>
    <xdr:to>
      <xdr:col>73</xdr:col>
      <xdr:colOff>44450</xdr:colOff>
      <xdr:row>16</xdr:row>
      <xdr:rowOff>13335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23495</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120650</xdr:rowOff>
    </xdr:from>
    <xdr:to>
      <xdr:col>68</xdr:col>
      <xdr:colOff>152400</xdr:colOff>
      <xdr:row>15</xdr:row>
      <xdr:rowOff>170180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92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95885</xdr:rowOff>
    </xdr:from>
    <xdr:to>
      <xdr:col>68</xdr:col>
      <xdr:colOff>203200</xdr:colOff>
      <xdr:row>16</xdr:row>
      <xdr:rowOff>26035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10795</xdr:rowOff>
    </xdr:from>
    <xdr:ext cx="762000" cy="2584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5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59055</xdr:rowOff>
    </xdr:from>
    <xdr:to>
      <xdr:col>81</xdr:col>
      <xdr:colOff>95250</xdr:colOff>
      <xdr:row>15</xdr:row>
      <xdr:rowOff>160655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31115</xdr:rowOff>
    </xdr:from>
    <xdr:ext cx="762000" cy="2584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02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104775</xdr:rowOff>
    </xdr:from>
    <xdr:to>
      <xdr:col>77</xdr:col>
      <xdr:colOff>95250</xdr:colOff>
      <xdr:row>16</xdr:row>
      <xdr:rowOff>34925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19685</xdr:rowOff>
    </xdr:from>
    <xdr:ext cx="7366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62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104775</xdr:rowOff>
    </xdr:from>
    <xdr:to>
      <xdr:col>73</xdr:col>
      <xdr:colOff>44450</xdr:colOff>
      <xdr:row>16</xdr:row>
      <xdr:rowOff>34925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20320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6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10160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119380</xdr:rowOff>
    </xdr:from>
    <xdr:to>
      <xdr:col>64</xdr:col>
      <xdr:colOff>152400</xdr:colOff>
      <xdr:row>16</xdr:row>
      <xdr:rowOff>49530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34290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7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ＭＳ Ｐゴシック"/>
              <a:ea typeface="ＭＳ Ｐゴシック"/>
              <a:cs typeface="+mn-cs"/>
            </a:rPr>
            <a:t>令和</a:t>
          </a:r>
          <a:r>
            <a:rPr lang="ja-JP" altLang="en-US" sz="1200">
              <a:solidFill>
                <a:schemeClr val="dk1"/>
              </a:solidFill>
              <a:effectLst/>
              <a:latin typeface="ＭＳ Ｐゴシック"/>
              <a:ea typeface="ＭＳ Ｐゴシック"/>
              <a:cs typeface="+mn-cs"/>
            </a:rPr>
            <a:t>２</a:t>
          </a:r>
          <a:r>
            <a:rPr lang="ja-JP" altLang="ja-JP" sz="1200">
              <a:solidFill>
                <a:schemeClr val="dk1"/>
              </a:solidFill>
              <a:effectLst/>
              <a:latin typeface="ＭＳ Ｐゴシック"/>
              <a:ea typeface="ＭＳ Ｐゴシック"/>
              <a:cs typeface="+mn-cs"/>
            </a:rPr>
            <a:t>年度は</a:t>
          </a:r>
          <a:r>
            <a:rPr lang="ja-JP" altLang="en-US" sz="1200">
              <a:solidFill>
                <a:schemeClr val="dk1"/>
              </a:solidFill>
              <a:effectLst/>
              <a:latin typeface="ＭＳ Ｐゴシック"/>
              <a:ea typeface="ＭＳ Ｐゴシック"/>
              <a:cs typeface="+mn-cs"/>
            </a:rPr>
            <a:t>会計年度任用職員制度の導入等により</a:t>
          </a:r>
          <a:r>
            <a:rPr lang="en-US" altLang="ja-JP" sz="1200">
              <a:solidFill>
                <a:schemeClr val="dk1"/>
              </a:solidFill>
              <a:effectLst/>
              <a:latin typeface="ＭＳ Ｐゴシック"/>
              <a:ea typeface="ＭＳ Ｐゴシック"/>
              <a:cs typeface="+mn-cs"/>
            </a:rPr>
            <a:t>2.1</a:t>
          </a:r>
          <a:r>
            <a:rPr lang="ja-JP" altLang="ja-JP" sz="1200">
              <a:solidFill>
                <a:schemeClr val="dk1"/>
              </a:solidFill>
              <a:effectLst/>
              <a:latin typeface="ＭＳ Ｐゴシック"/>
              <a:ea typeface="ＭＳ Ｐゴシック"/>
              <a:cs typeface="+mn-cs"/>
            </a:rPr>
            <a:t>ポイントの</a:t>
          </a:r>
          <a:r>
            <a:rPr lang="ja-JP" altLang="en-US" sz="1200">
              <a:solidFill>
                <a:schemeClr val="dk1"/>
              </a:solidFill>
              <a:effectLst/>
              <a:latin typeface="ＭＳ Ｐゴシック"/>
              <a:ea typeface="ＭＳ Ｐゴシック"/>
              <a:cs typeface="+mn-cs"/>
            </a:rPr>
            <a:t>増加となり、</a:t>
          </a:r>
          <a:r>
            <a:rPr lang="ja-JP" altLang="ja-JP" sz="1200">
              <a:solidFill>
                <a:schemeClr val="dk1"/>
              </a:solidFill>
              <a:effectLst/>
              <a:latin typeface="ＭＳ Ｐゴシック"/>
              <a:ea typeface="ＭＳ Ｐゴシック"/>
              <a:cs typeface="+mn-cs"/>
            </a:rPr>
            <a:t>類似団体平均</a:t>
          </a:r>
          <a:r>
            <a:rPr lang="ja-JP" altLang="en-US" sz="1200">
              <a:solidFill>
                <a:schemeClr val="dk1"/>
              </a:solidFill>
              <a:effectLst/>
              <a:latin typeface="ＭＳ Ｐゴシック"/>
              <a:ea typeface="ＭＳ Ｐゴシック"/>
              <a:cs typeface="+mn-cs"/>
            </a:rPr>
            <a:t>も</a:t>
          </a:r>
          <a:r>
            <a:rPr lang="ja-JP" altLang="ja-JP" sz="1200">
              <a:solidFill>
                <a:schemeClr val="dk1"/>
              </a:solidFill>
              <a:effectLst/>
              <a:latin typeface="ＭＳ Ｐゴシック"/>
              <a:ea typeface="ＭＳ Ｐゴシック"/>
              <a:cs typeface="+mn-cs"/>
            </a:rPr>
            <a:t>上回っている。類似団体では清掃等の業務を広域で行っているが本市においては直営実施していることが、類似団体と比べ人件費の増の要因として考えられる。</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今後は、民間でも実施可能な部分については、委託化を進める等、適正な定員管理を通じて人件費抑制に向けた取組を推進していく。</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7365" cy="2584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84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117475</xdr:rowOff>
    </xdr:from>
    <xdr:to>
      <xdr:col>24</xdr:col>
      <xdr:colOff>25400</xdr:colOff>
      <xdr:row>39</xdr:row>
      <xdr:rowOff>146050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32575"/>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117475</xdr:rowOff>
    </xdr:from>
    <xdr:to>
      <xdr:col>19</xdr:col>
      <xdr:colOff>187325</xdr:colOff>
      <xdr:row>39</xdr:row>
      <xdr:rowOff>3175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325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140335</xdr:rowOff>
    </xdr:from>
    <xdr:ext cx="7359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3175</xdr:rowOff>
    </xdr:from>
    <xdr:to>
      <xdr:col>15</xdr:col>
      <xdr:colOff>98425</xdr:colOff>
      <xdr:row>39</xdr:row>
      <xdr:rowOff>22225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6897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140335</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22225</xdr:rowOff>
    </xdr:from>
    <xdr:to>
      <xdr:col>11</xdr:col>
      <xdr:colOff>9525</xdr:colOff>
      <xdr:row>39</xdr:row>
      <xdr:rowOff>107950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087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140335</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102235</xdr:rowOff>
    </xdr:from>
    <xdr:ext cx="761365"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67310</xdr:rowOff>
    </xdr:from>
    <xdr:ext cx="762000" cy="259080"/>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66675</xdr:rowOff>
    </xdr:from>
    <xdr:to>
      <xdr:col>20</xdr:col>
      <xdr:colOff>38100</xdr:colOff>
      <xdr:row>38</xdr:row>
      <xdr:rowOff>168275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153035</xdr:rowOff>
    </xdr:from>
    <xdr:ext cx="7359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68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123825</xdr:rowOff>
    </xdr:from>
    <xdr:to>
      <xdr:col>15</xdr:col>
      <xdr:colOff>149225</xdr:colOff>
      <xdr:row>39</xdr:row>
      <xdr:rowOff>53975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38735</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2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143510</xdr:rowOff>
    </xdr:from>
    <xdr:to>
      <xdr:col>11</xdr:col>
      <xdr:colOff>60325</xdr:colOff>
      <xdr:row>39</xdr:row>
      <xdr:rowOff>73025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57785</xdr:rowOff>
    </xdr:from>
    <xdr:ext cx="76136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744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143510</xdr:rowOff>
    </xdr:from>
    <xdr:ext cx="761365" cy="2584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ＭＳ Ｐゴシック"/>
              <a:ea typeface="ＭＳ Ｐゴシック"/>
              <a:cs typeface="+mn-cs"/>
            </a:rPr>
            <a:t>会計年度任用職員制度の開始により</a:t>
          </a:r>
          <a:r>
            <a:rPr lang="ja-JP" altLang="ja-JP" sz="1100">
              <a:solidFill>
                <a:schemeClr val="dk1"/>
              </a:solidFill>
              <a:effectLst/>
              <a:latin typeface="ＭＳ Ｐゴシック"/>
              <a:ea typeface="ＭＳ Ｐゴシック"/>
              <a:cs typeface="+mn-cs"/>
            </a:rPr>
            <a:t>前年度から</a:t>
          </a:r>
          <a:r>
            <a:rPr lang="en-US" altLang="ja-JP" sz="1100">
              <a:solidFill>
                <a:schemeClr val="dk1"/>
              </a:solidFill>
              <a:effectLst/>
              <a:latin typeface="ＭＳ Ｐゴシック"/>
              <a:ea typeface="ＭＳ Ｐゴシック"/>
              <a:cs typeface="+mn-cs"/>
            </a:rPr>
            <a:t>2.1</a:t>
          </a:r>
          <a:r>
            <a:rPr lang="ja-JP" altLang="en-US" sz="1100">
              <a:solidFill>
                <a:schemeClr val="dk1"/>
              </a:solidFill>
              <a:effectLst/>
              <a:latin typeface="ＭＳ Ｐゴシック"/>
              <a:ea typeface="ＭＳ Ｐゴシック"/>
              <a:cs typeface="+mn-cs"/>
            </a:rPr>
            <a:t>ポイント減少</a:t>
          </a:r>
          <a:r>
            <a:rPr lang="ja-JP" altLang="ja-JP" sz="1100">
              <a:solidFill>
                <a:schemeClr val="dk1"/>
              </a:solidFill>
              <a:effectLst/>
              <a:latin typeface="ＭＳ Ｐゴシック"/>
              <a:ea typeface="ＭＳ Ｐゴシック"/>
              <a:cs typeface="+mn-cs"/>
            </a:rPr>
            <a:t>となった。類似団体平均と比較して高い水準にあるのは、人件費と同様、清掃等の業務を直営で行っており、その分経常経費も必要となるためである。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1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84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607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100330</xdr:rowOff>
    </xdr:from>
    <xdr:ext cx="762000" cy="2584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20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153670</xdr:rowOff>
    </xdr:from>
    <xdr:ext cx="7366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134620</xdr:rowOff>
    </xdr:from>
    <xdr:to>
      <xdr:col>73</xdr:col>
      <xdr:colOff>180975</xdr:colOff>
      <xdr:row>18</xdr:row>
      <xdr:rowOff>142240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20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123190</xdr:rowOff>
    </xdr:from>
    <xdr:ext cx="762000" cy="2584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142240</xdr:rowOff>
    </xdr:from>
    <xdr:to>
      <xdr:col>69</xdr:col>
      <xdr:colOff>92075</xdr:colOff>
      <xdr:row>18</xdr:row>
      <xdr:rowOff>149860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28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100330</xdr:rowOff>
    </xdr:from>
    <xdr:ext cx="761365"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67310</xdr:rowOff>
    </xdr:from>
    <xdr:ext cx="762000" cy="25908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170180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5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170180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6350</xdr:rowOff>
    </xdr:from>
    <xdr:ext cx="761365"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63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13970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令和</a:t>
          </a:r>
          <a:r>
            <a:rPr lang="ja-JP" altLang="en-US" sz="1300">
              <a:solidFill>
                <a:schemeClr val="dk1"/>
              </a:solidFill>
              <a:effectLst/>
              <a:latin typeface="ＭＳ Ｐゴシック"/>
              <a:ea typeface="ＭＳ Ｐゴシック"/>
              <a:cs typeface="+mn-cs"/>
            </a:rPr>
            <a:t>２</a:t>
          </a:r>
          <a:r>
            <a:rPr lang="ja-JP" altLang="ja-JP" sz="1300">
              <a:solidFill>
                <a:schemeClr val="dk1"/>
              </a:solidFill>
              <a:effectLst/>
              <a:latin typeface="ＭＳ Ｐゴシック"/>
              <a:ea typeface="ＭＳ Ｐゴシック"/>
              <a:cs typeface="+mn-cs"/>
            </a:rPr>
            <a:t>年度は障害者福祉費、児童福祉費の</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により、扶助費に係る経常収支比率は前年度より</a:t>
          </a:r>
          <a:r>
            <a:rPr lang="en-US" altLang="ja-JP" sz="1300">
              <a:solidFill>
                <a:schemeClr val="dk1"/>
              </a:solidFill>
              <a:effectLst/>
              <a:latin typeface="ＭＳ Ｐゴシック"/>
              <a:ea typeface="ＭＳ Ｐゴシック"/>
              <a:cs typeface="+mn-cs"/>
            </a:rPr>
            <a:t>1.4</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少子高齢化等により、扶助費は財政を圧迫する要因となっていることから、新規の単独事業の実施については慎重に検討していく必要がある。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102235</xdr:rowOff>
    </xdr:from>
    <xdr:to>
      <xdr:col>24</xdr:col>
      <xdr:colOff>25400</xdr:colOff>
      <xdr:row>58</xdr:row>
      <xdr:rowOff>159385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87488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84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151765</xdr:rowOff>
    </xdr:from>
    <xdr:to>
      <xdr:col>19</xdr:col>
      <xdr:colOff>187325</xdr:colOff>
      <xdr:row>58</xdr:row>
      <xdr:rowOff>159385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92441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8255</xdr:rowOff>
    </xdr:from>
    <xdr:ext cx="7359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135255</xdr:rowOff>
    </xdr:from>
    <xdr:to>
      <xdr:col>15</xdr:col>
      <xdr:colOff>98425</xdr:colOff>
      <xdr:row>57</xdr:row>
      <xdr:rowOff>151765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07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102235</xdr:rowOff>
    </xdr:from>
    <xdr:to>
      <xdr:col>11</xdr:col>
      <xdr:colOff>9525</xdr:colOff>
      <xdr:row>57</xdr:row>
      <xdr:rowOff>135255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13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61365" cy="2584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52070</xdr:rowOff>
    </xdr:from>
    <xdr:to>
      <xdr:col>24</xdr:col>
      <xdr:colOff>76200</xdr:colOff>
      <xdr:row>57</xdr:row>
      <xdr:rowOff>153035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23495</xdr:rowOff>
    </xdr:from>
    <xdr:ext cx="762000" cy="259080"/>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109220</xdr:rowOff>
    </xdr:from>
    <xdr:to>
      <xdr:col>20</xdr:col>
      <xdr:colOff>38100</xdr:colOff>
      <xdr:row>59</xdr:row>
      <xdr:rowOff>38735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23495</xdr:rowOff>
    </xdr:from>
    <xdr:ext cx="7359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39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100965</xdr:rowOff>
    </xdr:from>
    <xdr:to>
      <xdr:col>15</xdr:col>
      <xdr:colOff>149225</xdr:colOff>
      <xdr:row>58</xdr:row>
      <xdr:rowOff>31115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15875</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84455</xdr:rowOff>
    </xdr:from>
    <xdr:to>
      <xdr:col>11</xdr:col>
      <xdr:colOff>60325</xdr:colOff>
      <xdr:row>58</xdr:row>
      <xdr:rowOff>14605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170815</xdr:rowOff>
    </xdr:from>
    <xdr:ext cx="761365"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52070</xdr:rowOff>
    </xdr:from>
    <xdr:to>
      <xdr:col>6</xdr:col>
      <xdr:colOff>171450</xdr:colOff>
      <xdr:row>57</xdr:row>
      <xdr:rowOff>153035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137795</xdr:rowOff>
    </xdr:from>
    <xdr:ext cx="761365" cy="25908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その他に係る経常収支比率は下水道特別会計</a:t>
          </a:r>
          <a:r>
            <a:rPr lang="ja-JP" altLang="en-US" sz="1300">
              <a:solidFill>
                <a:schemeClr val="dk1"/>
              </a:solidFill>
              <a:effectLst/>
              <a:latin typeface="ＭＳ Ｐゴシック"/>
              <a:ea typeface="ＭＳ Ｐゴシック"/>
              <a:cs typeface="+mn-cs"/>
            </a:rPr>
            <a:t>が事業会計に移行したことによる</a:t>
          </a:r>
          <a:r>
            <a:rPr lang="ja-JP" altLang="ja-JP" sz="1300">
              <a:solidFill>
                <a:schemeClr val="dk1"/>
              </a:solidFill>
              <a:effectLst/>
              <a:latin typeface="ＭＳ Ｐゴシック"/>
              <a:ea typeface="ＭＳ Ｐゴシック"/>
              <a:cs typeface="+mn-cs"/>
            </a:rPr>
            <a:t>繰出金が減少したことにより、</a:t>
          </a:r>
          <a:r>
            <a:rPr lang="en-US" altLang="ja-JP" sz="1300">
              <a:solidFill>
                <a:schemeClr val="dk1"/>
              </a:solidFill>
              <a:effectLst/>
              <a:latin typeface="ＭＳ Ｐゴシック"/>
              <a:ea typeface="ＭＳ Ｐゴシック"/>
              <a:cs typeface="+mn-cs"/>
            </a:rPr>
            <a:t>7.2</a:t>
          </a:r>
          <a:r>
            <a:rPr lang="ja-JP" altLang="ja-JP" sz="1300">
              <a:solidFill>
                <a:schemeClr val="dk1"/>
              </a:solidFill>
              <a:effectLst/>
              <a:latin typeface="ＭＳ Ｐゴシック"/>
              <a:ea typeface="ＭＳ Ｐゴシック"/>
              <a:cs typeface="+mn-cs"/>
            </a:rPr>
            <a:t>ポイント減少した。特別会計については、経費の削減をするとともに、料金改定も含めた自主財源の確保を検討し、繰出金の抑制に努める。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84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58</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0080"/>
          <a:ext cx="8382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78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84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168910</xdr:rowOff>
    </xdr:from>
    <xdr:to>
      <xdr:col>73</xdr:col>
      <xdr:colOff>180975</xdr:colOff>
      <xdr:row>59</xdr:row>
      <xdr:rowOff>46990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415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153670</xdr:rowOff>
    </xdr:from>
    <xdr:to>
      <xdr:col>69</xdr:col>
      <xdr:colOff>92075</xdr:colOff>
      <xdr:row>57</xdr:row>
      <xdr:rowOff>168910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26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66040</xdr:rowOff>
    </xdr:from>
    <xdr:ext cx="762000" cy="2584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170180</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1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82550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33020</xdr:rowOff>
    </xdr:from>
    <xdr:ext cx="76136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7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17780</xdr:rowOff>
    </xdr:from>
    <xdr:ext cx="762000"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前年度に比べて、</a:t>
          </a:r>
          <a:r>
            <a:rPr lang="en-US" altLang="ja-JP" sz="1300">
              <a:solidFill>
                <a:schemeClr val="dk1"/>
              </a:solidFill>
              <a:effectLst/>
              <a:latin typeface="ＭＳ Ｐゴシック"/>
              <a:ea typeface="ＭＳ Ｐゴシック"/>
              <a:cs typeface="+mn-cs"/>
            </a:rPr>
            <a:t>6.5</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増加</a:t>
          </a:r>
          <a:r>
            <a:rPr lang="ja-JP" altLang="ja-JP" sz="1300">
              <a:solidFill>
                <a:schemeClr val="dk1"/>
              </a:solidFill>
              <a:effectLst/>
              <a:latin typeface="ＭＳ Ｐゴシック"/>
              <a:ea typeface="ＭＳ Ｐゴシック"/>
              <a:cs typeface="+mn-cs"/>
            </a:rPr>
            <a:t>した。主な要因としては</a:t>
          </a:r>
          <a:r>
            <a:rPr lang="ja-JP" altLang="en-US" sz="1300">
              <a:solidFill>
                <a:schemeClr val="dk1"/>
              </a:solidFill>
              <a:effectLst/>
              <a:latin typeface="ＭＳ Ｐゴシック"/>
              <a:ea typeface="ＭＳ Ｐゴシック"/>
              <a:cs typeface="+mn-cs"/>
            </a:rPr>
            <a:t>下水道事業が特別会計から事業会計に移行し、繰出金から補助費等となったためである</a:t>
          </a:r>
          <a:r>
            <a:rPr lang="ja-JP" altLang="ja-JP" sz="1300">
              <a:solidFill>
                <a:schemeClr val="dk1"/>
              </a:solidFill>
              <a:effectLst/>
              <a:latin typeface="ＭＳ Ｐゴシック"/>
              <a:ea typeface="ＭＳ Ｐゴシック"/>
              <a:cs typeface="+mn-cs"/>
            </a:rPr>
            <a:t>。現在、各種団体への補助金の見直しや廃止を含め、適正な補助金の交付について検討している。</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156845</xdr:rowOff>
    </xdr:from>
    <xdr:to>
      <xdr:col>82</xdr:col>
      <xdr:colOff>107950</xdr:colOff>
      <xdr:row>37</xdr:row>
      <xdr:rowOff>111125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57595"/>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31115</xdr:rowOff>
    </xdr:from>
    <xdr:ext cx="762000" cy="2584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156845</xdr:rowOff>
    </xdr:from>
    <xdr:to>
      <xdr:col>78</xdr:col>
      <xdr:colOff>69850</xdr:colOff>
      <xdr:row>36</xdr:row>
      <xdr:rowOff>26670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575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26670</xdr:rowOff>
    </xdr:from>
    <xdr:to>
      <xdr:col>73</xdr:col>
      <xdr:colOff>180975</xdr:colOff>
      <xdr:row>36</xdr:row>
      <xdr:rowOff>31115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31115</xdr:rowOff>
    </xdr:from>
    <xdr:to>
      <xdr:col>69</xdr:col>
      <xdr:colOff>92075</xdr:colOff>
      <xdr:row>36</xdr:row>
      <xdr:rowOff>72390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03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61365"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32385</xdr:rowOff>
    </xdr:from>
    <xdr:ext cx="762000" cy="2584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6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147320</xdr:rowOff>
    </xdr:from>
    <xdr:to>
      <xdr:col>74</xdr:col>
      <xdr:colOff>31750</xdr:colOff>
      <xdr:row>36</xdr:row>
      <xdr:rowOff>77470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87630</xdr:rowOff>
    </xdr:from>
    <xdr:ext cx="762000" cy="2584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16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151765</xdr:rowOff>
    </xdr:from>
    <xdr:to>
      <xdr:col>69</xdr:col>
      <xdr:colOff>142875</xdr:colOff>
      <xdr:row>36</xdr:row>
      <xdr:rowOff>81915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92075</xdr:rowOff>
    </xdr:from>
    <xdr:ext cx="76136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133350</xdr:rowOff>
    </xdr:from>
    <xdr:ext cx="762000" cy="2584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前年度より</a:t>
          </a:r>
          <a:r>
            <a:rPr lang="en-US" altLang="ja-JP" sz="1300">
              <a:solidFill>
                <a:schemeClr val="dk1"/>
              </a:solidFill>
              <a:effectLst/>
              <a:latin typeface="ＭＳ Ｐゴシック"/>
              <a:ea typeface="ＭＳ Ｐゴシック"/>
              <a:cs typeface="+mn-cs"/>
            </a:rPr>
            <a:t>1.8</a:t>
          </a:r>
          <a:r>
            <a:rPr lang="ja-JP" altLang="ja-JP" sz="1300">
              <a:solidFill>
                <a:schemeClr val="dk1"/>
              </a:solidFill>
              <a:effectLst/>
              <a:latin typeface="ＭＳ Ｐゴシック"/>
              <a:ea typeface="ＭＳ Ｐゴシック"/>
              <a:cs typeface="+mn-cs"/>
            </a:rPr>
            <a:t>ポイント上昇し、類似団体平均を</a:t>
          </a:r>
          <a:r>
            <a:rPr lang="ja-JP" altLang="en-US" sz="1300">
              <a:solidFill>
                <a:schemeClr val="dk1"/>
              </a:solidFill>
              <a:effectLst/>
              <a:latin typeface="ＭＳ Ｐゴシック"/>
              <a:ea typeface="ＭＳ Ｐゴシック"/>
              <a:cs typeface="+mn-cs"/>
            </a:rPr>
            <a:t>上回った</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新市建設計画事業の進行に伴った合併特例債</a:t>
          </a:r>
          <a:r>
            <a:rPr lang="ja-JP" altLang="en-US" sz="1300">
              <a:solidFill>
                <a:schemeClr val="dk1"/>
              </a:solidFill>
              <a:effectLst/>
              <a:latin typeface="ＭＳ Ｐゴシック"/>
              <a:ea typeface="ＭＳ Ｐゴシック"/>
              <a:cs typeface="+mn-cs"/>
            </a:rPr>
            <a:t>等</a:t>
          </a:r>
          <a:r>
            <a:rPr lang="ja-JP" altLang="ja-JP" sz="1300">
              <a:solidFill>
                <a:schemeClr val="dk1"/>
              </a:solidFill>
              <a:effectLst/>
              <a:latin typeface="ＭＳ Ｐゴシック"/>
              <a:ea typeface="ＭＳ Ｐゴシック"/>
              <a:cs typeface="+mn-cs"/>
            </a:rPr>
            <a:t>に係る元利償還金について増加が見込まれる。普通交付税の算入措置のある有利な地方債の活用に努めているが、交付税措置があるとしても経常収支比率の増加は避けられない。慎重な財政運営を行い、公債費の増加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84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123190</xdr:rowOff>
    </xdr:from>
    <xdr:to>
      <xdr:col>24</xdr:col>
      <xdr:colOff>25400</xdr:colOff>
      <xdr:row>78</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31750</xdr:rowOff>
    </xdr:from>
    <xdr:ext cx="762000" cy="2584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63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359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8890</xdr:rowOff>
    </xdr:from>
    <xdr:to>
      <xdr:col>15</xdr:col>
      <xdr:colOff>98425</xdr:colOff>
      <xdr:row>77</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105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157480</xdr:rowOff>
    </xdr:from>
    <xdr:to>
      <xdr:col>11</xdr:col>
      <xdr:colOff>9525</xdr:colOff>
      <xdr:row>77</xdr:row>
      <xdr:rowOff>8890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87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6136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762000" cy="25908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72390</xdr:rowOff>
    </xdr:from>
    <xdr:to>
      <xdr:col>20</xdr:col>
      <xdr:colOff>38100</xdr:colOff>
      <xdr:row>78</xdr:row>
      <xdr:rowOff>2540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xdr:rowOff>
    </xdr:from>
    <xdr:ext cx="73596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42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123190</xdr:rowOff>
    </xdr:from>
    <xdr:ext cx="762000" cy="2584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129540</xdr:rowOff>
    </xdr:from>
    <xdr:to>
      <xdr:col>11</xdr:col>
      <xdr:colOff>60325</xdr:colOff>
      <xdr:row>77</xdr:row>
      <xdr:rowOff>59690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69850</xdr:rowOff>
    </xdr:from>
    <xdr:ext cx="76136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46990</xdr:rowOff>
    </xdr:from>
    <xdr:ext cx="76136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公債費以外の経常収支比率が類似団体平均より上回る理由は、経常収支比率に占める、物件費の割合が高くなったことによる。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扶助費、物件費、人件費を中心に歳出全般のコスト削減や事業の選択と集中に努め経常経費の抑制に努める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84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145415</xdr:rowOff>
    </xdr:from>
    <xdr:to>
      <xdr:col>82</xdr:col>
      <xdr:colOff>107950</xdr:colOff>
      <xdr:row>79</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185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166370</xdr:rowOff>
    </xdr:from>
    <xdr:ext cx="762000" cy="2584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5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14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19685</xdr:rowOff>
    </xdr:from>
    <xdr:to>
      <xdr:col>73</xdr:col>
      <xdr:colOff>180975</xdr:colOff>
      <xdr:row>79</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642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19685</xdr:rowOff>
    </xdr:from>
    <xdr:to>
      <xdr:col>69</xdr:col>
      <xdr:colOff>92075</xdr:colOff>
      <xdr:row>79</xdr:row>
      <xdr:rowOff>88265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642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78</xdr:row>
      <xdr:rowOff>94615</xdr:rowOff>
    </xdr:from>
    <xdr:to>
      <xdr:col>82</xdr:col>
      <xdr:colOff>158750</xdr:colOff>
      <xdr:row>79</xdr:row>
      <xdr:rowOff>24765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66675</xdr:rowOff>
    </xdr:from>
    <xdr:ext cx="762000" cy="2584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3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105410</xdr:rowOff>
    </xdr:from>
    <xdr:ext cx="7366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140335</xdr:rowOff>
    </xdr:from>
    <xdr:to>
      <xdr:col>69</xdr:col>
      <xdr:colOff>142875</xdr:colOff>
      <xdr:row>79</xdr:row>
      <xdr:rowOff>70485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55245</xdr:rowOff>
    </xdr:from>
    <xdr:ext cx="761365" cy="2584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99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37465</xdr:rowOff>
    </xdr:from>
    <xdr:to>
      <xdr:col>65</xdr:col>
      <xdr:colOff>53975</xdr:colOff>
      <xdr:row>79</xdr:row>
      <xdr:rowOff>139065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123825</xdr:rowOff>
    </xdr:from>
    <xdr:ext cx="762000" cy="2584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6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6136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6136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164465</xdr:rowOff>
    </xdr:from>
    <xdr:to>
      <xdr:col>29</xdr:col>
      <xdr:colOff>127000</xdr:colOff>
      <xdr:row>16</xdr:row>
      <xdr:rowOff>42545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78384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109220</xdr:rowOff>
    </xdr:from>
    <xdr:ext cx="761365"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71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42545</xdr:rowOff>
    </xdr:from>
    <xdr:to>
      <xdr:col>26</xdr:col>
      <xdr:colOff>50800</xdr:colOff>
      <xdr:row>16</xdr:row>
      <xdr:rowOff>53975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83337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86995</xdr:rowOff>
    </xdr:from>
    <xdr:ext cx="7366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7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53975</xdr:rowOff>
    </xdr:from>
    <xdr:to>
      <xdr:col>22</xdr:col>
      <xdr:colOff>114300</xdr:colOff>
      <xdr:row>16</xdr:row>
      <xdr:rowOff>73660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8448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111760</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24130</xdr:rowOff>
    </xdr:from>
    <xdr:to>
      <xdr:col>18</xdr:col>
      <xdr:colOff>177800</xdr:colOff>
      <xdr:row>16</xdr:row>
      <xdr:rowOff>73660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281495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126365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144145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113665</xdr:rowOff>
    </xdr:from>
    <xdr:to>
      <xdr:col>29</xdr:col>
      <xdr:colOff>177800</xdr:colOff>
      <xdr:row>16</xdr:row>
      <xdr:rowOff>43815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73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86360</xdr:rowOff>
    </xdr:from>
    <xdr:ext cx="761365"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5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163195</xdr:rowOff>
    </xdr:from>
    <xdr:to>
      <xdr:col>26</xdr:col>
      <xdr:colOff>101600</xdr:colOff>
      <xdr:row>16</xdr:row>
      <xdr:rowOff>93345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78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103505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3175</xdr:rowOff>
    </xdr:from>
    <xdr:to>
      <xdr:col>22</xdr:col>
      <xdr:colOff>165100</xdr:colOff>
      <xdr:row>16</xdr:row>
      <xdr:rowOff>104775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79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114935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22860</xdr:rowOff>
    </xdr:from>
    <xdr:to>
      <xdr:col>19</xdr:col>
      <xdr:colOff>38100</xdr:colOff>
      <xdr:row>16</xdr:row>
      <xdr:rowOff>124460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81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134620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144780</xdr:rowOff>
    </xdr:from>
    <xdr:to>
      <xdr:col>15</xdr:col>
      <xdr:colOff>101600</xdr:colOff>
      <xdr:row>16</xdr:row>
      <xdr:rowOff>74930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85090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3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6136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5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6136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69850</xdr:rowOff>
    </xdr:from>
    <xdr:to>
      <xdr:col>29</xdr:col>
      <xdr:colOff>127000</xdr:colOff>
      <xdr:row>36</xdr:row>
      <xdr:rowOff>144780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023100"/>
          <a:ext cx="6477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4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144780</xdr:rowOff>
    </xdr:from>
    <xdr:to>
      <xdr:col>26</xdr:col>
      <xdr:colOff>50800</xdr:colOff>
      <xdr:row>36</xdr:row>
      <xdr:rowOff>163830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09803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102235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163830</xdr:rowOff>
    </xdr:from>
    <xdr:to>
      <xdr:col>22</xdr:col>
      <xdr:colOff>114300</xdr:colOff>
      <xdr:row>37</xdr:row>
      <xdr:rowOff>5080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11708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5080</xdr:rowOff>
    </xdr:from>
    <xdr:to>
      <xdr:col>18</xdr:col>
      <xdr:colOff>177800</xdr:colOff>
      <xdr:row>37</xdr:row>
      <xdr:rowOff>71120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12978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90170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19050</xdr:rowOff>
    </xdr:from>
    <xdr:to>
      <xdr:col>29</xdr:col>
      <xdr:colOff>177800</xdr:colOff>
      <xdr:row>36</xdr:row>
      <xdr:rowOff>120650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97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333375</xdr:rowOff>
    </xdr:from>
    <xdr:ext cx="76136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93980</xdr:rowOff>
    </xdr:from>
    <xdr:to>
      <xdr:col>26</xdr:col>
      <xdr:colOff>101600</xdr:colOff>
      <xdr:row>37</xdr:row>
      <xdr:rowOff>24130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9525</xdr:rowOff>
    </xdr:from>
    <xdr:ext cx="736600" cy="25781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42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113030</xdr:rowOff>
    </xdr:from>
    <xdr:to>
      <xdr:col>22</xdr:col>
      <xdr:colOff>165100</xdr:colOff>
      <xdr:row>37</xdr:row>
      <xdr:rowOff>43180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27940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125730</xdr:rowOff>
    </xdr:from>
    <xdr:to>
      <xdr:col>19</xdr:col>
      <xdr:colOff>38100</xdr:colOff>
      <xdr:row>37</xdr:row>
      <xdr:rowOff>56515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78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40640</xdr:rowOff>
    </xdr:from>
    <xdr:ext cx="762000" cy="25781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20320</xdr:rowOff>
    </xdr:from>
    <xdr:to>
      <xdr:col>15</xdr:col>
      <xdr:colOff>101600</xdr:colOff>
      <xdr:row>37</xdr:row>
      <xdr:rowOff>122555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45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106045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112395</xdr:rowOff>
    </xdr:from>
    <xdr:to>
      <xdr:col>24</xdr:col>
      <xdr:colOff>63500</xdr:colOff>
      <xdr:row>36</xdr:row>
      <xdr:rowOff>123190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314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46990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123190</xdr:rowOff>
    </xdr:from>
    <xdr:to>
      <xdr:col>19</xdr:col>
      <xdr:colOff>177800</xdr:colOff>
      <xdr:row>36</xdr:row>
      <xdr:rowOff>132080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5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8890</xdr:rowOff>
    </xdr:from>
    <xdr:ext cx="534035"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0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122555</xdr:rowOff>
    </xdr:from>
    <xdr:to>
      <xdr:col>15</xdr:col>
      <xdr:colOff>50800</xdr:colOff>
      <xdr:row>36</xdr:row>
      <xdr:rowOff>132080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4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26670</xdr:rowOff>
    </xdr:from>
    <xdr:ext cx="53403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88265</xdr:rowOff>
    </xdr:from>
    <xdr:to>
      <xdr:col>10</xdr:col>
      <xdr:colOff>114300</xdr:colOff>
      <xdr:row>36</xdr:row>
      <xdr:rowOff>122555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04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5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24130</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6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40640</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1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72390</xdr:rowOff>
    </xdr:from>
    <xdr:to>
      <xdr:col>20</xdr:col>
      <xdr:colOff>38100</xdr:colOff>
      <xdr:row>37</xdr:row>
      <xdr:rowOff>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165100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81280</xdr:rowOff>
    </xdr:from>
    <xdr:to>
      <xdr:col>15</xdr:col>
      <xdr:colOff>101600</xdr:colOff>
      <xdr:row>37</xdr:row>
      <xdr:rowOff>11430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2540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34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71755</xdr:rowOff>
    </xdr:from>
    <xdr:to>
      <xdr:col>10</xdr:col>
      <xdr:colOff>165100</xdr:colOff>
      <xdr:row>37</xdr:row>
      <xdr:rowOff>1905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18415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37465</xdr:rowOff>
    </xdr:from>
    <xdr:to>
      <xdr:col>6</xdr:col>
      <xdr:colOff>38100</xdr:colOff>
      <xdr:row>36</xdr:row>
      <xdr:rowOff>139065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155575</xdr:rowOff>
    </xdr:from>
    <xdr:ext cx="53403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584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58420</xdr:rowOff>
    </xdr:from>
    <xdr:to>
      <xdr:col>24</xdr:col>
      <xdr:colOff>63500</xdr:colOff>
      <xdr:row>57</xdr:row>
      <xdr:rowOff>78105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10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78105</xdr:rowOff>
    </xdr:from>
    <xdr:to>
      <xdr:col>19</xdr:col>
      <xdr:colOff>177800</xdr:colOff>
      <xdr:row>57</xdr:row>
      <xdr:rowOff>111125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07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111125</xdr:rowOff>
    </xdr:from>
    <xdr:to>
      <xdr:col>15</xdr:col>
      <xdr:colOff>50800</xdr:colOff>
      <xdr:row>57</xdr:row>
      <xdr:rowOff>111760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3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34035"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59055</xdr:rowOff>
    </xdr:from>
    <xdr:to>
      <xdr:col>10</xdr:col>
      <xdr:colOff>114300</xdr:colOff>
      <xdr:row>57</xdr:row>
      <xdr:rowOff>111760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317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3403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7620</xdr:rowOff>
    </xdr:from>
    <xdr:to>
      <xdr:col>24</xdr:col>
      <xdr:colOff>114300</xdr:colOff>
      <xdr:row>57</xdr:row>
      <xdr:rowOff>109220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157480</xdr:rowOff>
    </xdr:from>
    <xdr:ext cx="534670" cy="2584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8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27305</xdr:rowOff>
    </xdr:from>
    <xdr:to>
      <xdr:col>20</xdr:col>
      <xdr:colOff>38100</xdr:colOff>
      <xdr:row>57</xdr:row>
      <xdr:rowOff>128905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120650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60325</xdr:rowOff>
    </xdr:from>
    <xdr:to>
      <xdr:col>15</xdr:col>
      <xdr:colOff>101600</xdr:colOff>
      <xdr:row>57</xdr:row>
      <xdr:rowOff>161925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153035</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92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60960</xdr:rowOff>
    </xdr:from>
    <xdr:to>
      <xdr:col>10</xdr:col>
      <xdr:colOff>165100</xdr:colOff>
      <xdr:row>57</xdr:row>
      <xdr:rowOff>162560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153670</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8255</xdr:rowOff>
    </xdr:from>
    <xdr:to>
      <xdr:col>6</xdr:col>
      <xdr:colOff>38100</xdr:colOff>
      <xdr:row>57</xdr:row>
      <xdr:rowOff>109855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100965</xdr:rowOff>
    </xdr:from>
    <xdr:ext cx="534035" cy="2584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69215</xdr:rowOff>
    </xdr:from>
    <xdr:to>
      <xdr:col>24</xdr:col>
      <xdr:colOff>63500</xdr:colOff>
      <xdr:row>78</xdr:row>
      <xdr:rowOff>77470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23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98425</xdr:rowOff>
    </xdr:from>
    <xdr:ext cx="469900" cy="2584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59055</xdr:rowOff>
    </xdr:from>
    <xdr:to>
      <xdr:col>19</xdr:col>
      <xdr:colOff>177800</xdr:colOff>
      <xdr:row>78</xdr:row>
      <xdr:rowOff>69215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2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90805</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121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59055</xdr:rowOff>
    </xdr:from>
    <xdr:to>
      <xdr:col>15</xdr:col>
      <xdr:colOff>50800</xdr:colOff>
      <xdr:row>78</xdr:row>
      <xdr:rowOff>76835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21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10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75565</xdr:rowOff>
    </xdr:from>
    <xdr:to>
      <xdr:col>10</xdr:col>
      <xdr:colOff>114300</xdr:colOff>
      <xdr:row>78</xdr:row>
      <xdr:rowOff>76835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8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9265" cy="2584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77470</xdr:rowOff>
    </xdr:from>
    <xdr:ext cx="469265"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10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26670</xdr:rowOff>
    </xdr:from>
    <xdr:to>
      <xdr:col>24</xdr:col>
      <xdr:colOff>114300</xdr:colOff>
      <xdr:row>78</xdr:row>
      <xdr:rowOff>128270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113030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18415</xdr:rowOff>
    </xdr:from>
    <xdr:to>
      <xdr:col>20</xdr:col>
      <xdr:colOff>38100</xdr:colOff>
      <xdr:row>78</xdr:row>
      <xdr:rowOff>120650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111125</xdr:rowOff>
    </xdr:from>
    <xdr:ext cx="46926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48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8255</xdr:rowOff>
    </xdr:from>
    <xdr:to>
      <xdr:col>15</xdr:col>
      <xdr:colOff>101600</xdr:colOff>
      <xdr:row>78</xdr:row>
      <xdr:rowOff>109855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100965</xdr:rowOff>
    </xdr:from>
    <xdr:ext cx="46926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7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26035</xdr:rowOff>
    </xdr:from>
    <xdr:to>
      <xdr:col>10</xdr:col>
      <xdr:colOff>165100</xdr:colOff>
      <xdr:row>78</xdr:row>
      <xdr:rowOff>127635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118745</xdr:rowOff>
    </xdr:from>
    <xdr:ext cx="46926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9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24765</xdr:rowOff>
    </xdr:from>
    <xdr:to>
      <xdr:col>6</xdr:col>
      <xdr:colOff>38100</xdr:colOff>
      <xdr:row>78</xdr:row>
      <xdr:rowOff>126365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117475</xdr:rowOff>
    </xdr:from>
    <xdr:ext cx="46926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49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84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13335</xdr:rowOff>
    </xdr:from>
    <xdr:to>
      <xdr:col>24</xdr:col>
      <xdr:colOff>63500</xdr:colOff>
      <xdr:row>94</xdr:row>
      <xdr:rowOff>77470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296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170180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77470</xdr:rowOff>
    </xdr:from>
    <xdr:to>
      <xdr:col>19</xdr:col>
      <xdr:colOff>177800</xdr:colOff>
      <xdr:row>94</xdr:row>
      <xdr:rowOff>157480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93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140335</xdr:rowOff>
    </xdr:from>
    <xdr:ext cx="53403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25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157480</xdr:rowOff>
    </xdr:from>
    <xdr:to>
      <xdr:col>15</xdr:col>
      <xdr:colOff>50800</xdr:colOff>
      <xdr:row>94</xdr:row>
      <xdr:rowOff>167005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73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44450</xdr:rowOff>
    </xdr:from>
    <xdr:ext cx="53403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167005</xdr:rowOff>
    </xdr:from>
    <xdr:to>
      <xdr:col>10</xdr:col>
      <xdr:colOff>114300</xdr:colOff>
      <xdr:row>95</xdr:row>
      <xdr:rowOff>62230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833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57150</xdr:rowOff>
    </xdr:from>
    <xdr:ext cx="53403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74930</xdr:rowOff>
    </xdr:from>
    <xdr:ext cx="534035"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133985</xdr:rowOff>
    </xdr:from>
    <xdr:to>
      <xdr:col>24</xdr:col>
      <xdr:colOff>114300</xdr:colOff>
      <xdr:row>94</xdr:row>
      <xdr:rowOff>64135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156845</xdr:rowOff>
    </xdr:from>
    <xdr:ext cx="534670" cy="2584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30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26670</xdr:rowOff>
    </xdr:from>
    <xdr:to>
      <xdr:col>20</xdr:col>
      <xdr:colOff>38100</xdr:colOff>
      <xdr:row>94</xdr:row>
      <xdr:rowOff>128270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144780</xdr:rowOff>
    </xdr:from>
    <xdr:ext cx="53403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5918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106680</xdr:rowOff>
    </xdr:from>
    <xdr:to>
      <xdr:col>15</xdr:col>
      <xdr:colOff>101600</xdr:colOff>
      <xdr:row>95</xdr:row>
      <xdr:rowOff>36830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53340</xdr:rowOff>
    </xdr:from>
    <xdr:ext cx="53403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5998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116205</xdr:rowOff>
    </xdr:from>
    <xdr:to>
      <xdr:col>10</xdr:col>
      <xdr:colOff>165100</xdr:colOff>
      <xdr:row>95</xdr:row>
      <xdr:rowOff>46355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37465</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11430</xdr:rowOff>
    </xdr:from>
    <xdr:to>
      <xdr:col>6</xdr:col>
      <xdr:colOff>38100</xdr:colOff>
      <xdr:row>95</xdr:row>
      <xdr:rowOff>113030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104140</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391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153670</xdr:rowOff>
    </xdr:from>
    <xdr:to>
      <xdr:col>55</xdr:col>
      <xdr:colOff>0</xdr:colOff>
      <xdr:row>38</xdr:row>
      <xdr:rowOff>102235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54420"/>
          <a:ext cx="8382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166370</xdr:rowOff>
    </xdr:from>
    <xdr:ext cx="598805" cy="2584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38</xdr:row>
      <xdr:rowOff>102235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900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3403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74930</xdr:rowOff>
    </xdr:from>
    <xdr:to>
      <xdr:col>45</xdr:col>
      <xdr:colOff>177800</xdr:colOff>
      <xdr:row>38</xdr:row>
      <xdr:rowOff>76200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900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340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21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69850</xdr:rowOff>
    </xdr:from>
    <xdr:to>
      <xdr:col>41</xdr:col>
      <xdr:colOff>50800</xdr:colOff>
      <xdr:row>38</xdr:row>
      <xdr:rowOff>76200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84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58420</xdr:rowOff>
    </xdr:from>
    <xdr:ext cx="53403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23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62230</xdr:rowOff>
    </xdr:from>
    <xdr:ext cx="53403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102870</xdr:rowOff>
    </xdr:from>
    <xdr:to>
      <xdr:col>55</xdr:col>
      <xdr:colOff>50800</xdr:colOff>
      <xdr:row>36</xdr:row>
      <xdr:rowOff>33020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17780</xdr:rowOff>
    </xdr:from>
    <xdr:ext cx="598805" cy="2584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52070</xdr:rowOff>
    </xdr:from>
    <xdr:to>
      <xdr:col>50</xdr:col>
      <xdr:colOff>165100</xdr:colOff>
      <xdr:row>38</xdr:row>
      <xdr:rowOff>153035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144145</xdr:rowOff>
    </xdr:from>
    <xdr:ext cx="534035"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65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23495</xdr:rowOff>
    </xdr:from>
    <xdr:to>
      <xdr:col>46</xdr:col>
      <xdr:colOff>38100</xdr:colOff>
      <xdr:row>38</xdr:row>
      <xdr:rowOff>125095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116205</xdr:rowOff>
    </xdr:from>
    <xdr:ext cx="53403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63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25400</xdr:rowOff>
    </xdr:from>
    <xdr:to>
      <xdr:col>41</xdr:col>
      <xdr:colOff>101600</xdr:colOff>
      <xdr:row>38</xdr:row>
      <xdr:rowOff>127000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118110</xdr:rowOff>
    </xdr:from>
    <xdr:ext cx="53403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63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19050</xdr:rowOff>
    </xdr:from>
    <xdr:to>
      <xdr:col>36</xdr:col>
      <xdr:colOff>165100</xdr:colOff>
      <xdr:row>38</xdr:row>
      <xdr:rowOff>120650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111760</xdr:rowOff>
    </xdr:from>
    <xdr:ext cx="53403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62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84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118745</xdr:rowOff>
    </xdr:from>
    <xdr:to>
      <xdr:col>55</xdr:col>
      <xdr:colOff>0</xdr:colOff>
      <xdr:row>57</xdr:row>
      <xdr:rowOff>101600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1994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60960</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53340</xdr:rowOff>
    </xdr:from>
    <xdr:to>
      <xdr:col>50</xdr:col>
      <xdr:colOff>114300</xdr:colOff>
      <xdr:row>57</xdr:row>
      <xdr:rowOff>101600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25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37465</xdr:rowOff>
    </xdr:from>
    <xdr:ext cx="53403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50800</xdr:rowOff>
    </xdr:from>
    <xdr:to>
      <xdr:col>45</xdr:col>
      <xdr:colOff>177800</xdr:colOff>
      <xdr:row>57</xdr:row>
      <xdr:rowOff>53340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23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59690</xdr:rowOff>
    </xdr:from>
    <xdr:ext cx="5340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48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64135</xdr:rowOff>
    </xdr:from>
    <xdr:to>
      <xdr:col>41</xdr:col>
      <xdr:colOff>50800</xdr:colOff>
      <xdr:row>57</xdr:row>
      <xdr:rowOff>50800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22435"/>
          <a:ext cx="8890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65405</xdr:rowOff>
    </xdr:from>
    <xdr:ext cx="53403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34035" cy="2584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67945</xdr:rowOff>
    </xdr:from>
    <xdr:to>
      <xdr:col>55</xdr:col>
      <xdr:colOff>50800</xdr:colOff>
      <xdr:row>56</xdr:row>
      <xdr:rowOff>169545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90805</xdr:rowOff>
    </xdr:from>
    <xdr:ext cx="534670" cy="2584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2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50800</xdr:rowOff>
    </xdr:from>
    <xdr:to>
      <xdr:col>50</xdr:col>
      <xdr:colOff>165100</xdr:colOff>
      <xdr:row>57</xdr:row>
      <xdr:rowOff>152400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143510</xdr:rowOff>
    </xdr:from>
    <xdr:ext cx="534035"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916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2540</xdr:rowOff>
    </xdr:from>
    <xdr:to>
      <xdr:col>46</xdr:col>
      <xdr:colOff>38100</xdr:colOff>
      <xdr:row>57</xdr:row>
      <xdr:rowOff>104140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95250</xdr:rowOff>
    </xdr:from>
    <xdr:ext cx="53403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86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171450</xdr:rowOff>
    </xdr:from>
    <xdr:to>
      <xdr:col>41</xdr:col>
      <xdr:colOff>101600</xdr:colOff>
      <xdr:row>57</xdr:row>
      <xdr:rowOff>101600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92710</xdr:rowOff>
    </xdr:from>
    <xdr:ext cx="53403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865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13335</xdr:rowOff>
    </xdr:from>
    <xdr:to>
      <xdr:col>36</xdr:col>
      <xdr:colOff>165100</xdr:colOff>
      <xdr:row>54</xdr:row>
      <xdr:rowOff>114935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132080</xdr:rowOff>
    </xdr:from>
    <xdr:ext cx="598170"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580" y="9047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84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6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133350</xdr:rowOff>
    </xdr:from>
    <xdr:to>
      <xdr:col>55</xdr:col>
      <xdr:colOff>0</xdr:colOff>
      <xdr:row>78</xdr:row>
      <xdr:rowOff>34925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3500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84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xdr:rowOff>
    </xdr:from>
    <xdr:to>
      <xdr:col>50</xdr:col>
      <xdr:colOff>114300</xdr:colOff>
      <xdr:row>78</xdr:row>
      <xdr:rowOff>34925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83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34035" cy="2584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xdr:rowOff>
    </xdr:from>
    <xdr:to>
      <xdr:col>45</xdr:col>
      <xdr:colOff>177800</xdr:colOff>
      <xdr:row>78</xdr:row>
      <xdr:rowOff>100330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832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3403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98425</xdr:rowOff>
    </xdr:from>
    <xdr:to>
      <xdr:col>41</xdr:col>
      <xdr:colOff>50800</xdr:colOff>
      <xdr:row>78</xdr:row>
      <xdr:rowOff>100330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2862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3403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153670</xdr:rowOff>
    </xdr:from>
    <xdr:ext cx="53403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60960</xdr:rowOff>
    </xdr:from>
    <xdr:ext cx="534670"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155575</xdr:rowOff>
    </xdr:from>
    <xdr:to>
      <xdr:col>50</xdr:col>
      <xdr:colOff>165100</xdr:colOff>
      <xdr:row>78</xdr:row>
      <xdr:rowOff>86360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76835</xdr:rowOff>
    </xdr:from>
    <xdr:ext cx="534035"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44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130810</xdr:rowOff>
    </xdr:from>
    <xdr:to>
      <xdr:col>46</xdr:col>
      <xdr:colOff>38100</xdr:colOff>
      <xdr:row>78</xdr:row>
      <xdr:rowOff>60960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52070</xdr:rowOff>
    </xdr:from>
    <xdr:ext cx="53403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49530</xdr:rowOff>
    </xdr:from>
    <xdr:to>
      <xdr:col>41</xdr:col>
      <xdr:colOff>101600</xdr:colOff>
      <xdr:row>78</xdr:row>
      <xdr:rowOff>151130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142240</xdr:rowOff>
    </xdr:from>
    <xdr:ext cx="46926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47625</xdr:rowOff>
    </xdr:from>
    <xdr:to>
      <xdr:col>36</xdr:col>
      <xdr:colOff>165100</xdr:colOff>
      <xdr:row>76</xdr:row>
      <xdr:rowOff>149225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166370</xdr:rowOff>
    </xdr:from>
    <xdr:ext cx="534035" cy="2584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84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84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129540</xdr:rowOff>
    </xdr:from>
    <xdr:to>
      <xdr:col>55</xdr:col>
      <xdr:colOff>0</xdr:colOff>
      <xdr:row>97</xdr:row>
      <xdr:rowOff>159385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8874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156210</xdr:rowOff>
    </xdr:from>
    <xdr:ext cx="534670" cy="2584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121285</xdr:rowOff>
    </xdr:from>
    <xdr:to>
      <xdr:col>50</xdr:col>
      <xdr:colOff>114300</xdr:colOff>
      <xdr:row>97</xdr:row>
      <xdr:rowOff>159385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519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3403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44450</xdr:rowOff>
    </xdr:from>
    <xdr:to>
      <xdr:col>45</xdr:col>
      <xdr:colOff>177800</xdr:colOff>
      <xdr:row>97</xdr:row>
      <xdr:rowOff>121285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7510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164465</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127000</xdr:rowOff>
    </xdr:from>
    <xdr:to>
      <xdr:col>41</xdr:col>
      <xdr:colOff>50800</xdr:colOff>
      <xdr:row>97</xdr:row>
      <xdr:rowOff>44450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071850"/>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6350</xdr:rowOff>
    </xdr:from>
    <xdr:ext cx="534035" cy="2584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78740</xdr:rowOff>
    </xdr:from>
    <xdr:to>
      <xdr:col>55</xdr:col>
      <xdr:colOff>50800</xdr:colOff>
      <xdr:row>97</xdr:row>
      <xdr:rowOff>8890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101600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109220</xdr:rowOff>
    </xdr:from>
    <xdr:to>
      <xdr:col>50</xdr:col>
      <xdr:colOff>165100</xdr:colOff>
      <xdr:row>98</xdr:row>
      <xdr:rowOff>38735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29845</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83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70485</xdr:rowOff>
    </xdr:from>
    <xdr:to>
      <xdr:col>46</xdr:col>
      <xdr:colOff>38100</xdr:colOff>
      <xdr:row>98</xdr:row>
      <xdr:rowOff>635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163195</xdr:rowOff>
    </xdr:from>
    <xdr:ext cx="53403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79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165100</xdr:rowOff>
    </xdr:from>
    <xdr:to>
      <xdr:col>41</xdr:col>
      <xdr:colOff>101600</xdr:colOff>
      <xdr:row>97</xdr:row>
      <xdr:rowOff>95250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76200</xdr:rowOff>
    </xdr:from>
    <xdr:to>
      <xdr:col>36</xdr:col>
      <xdr:colOff>165100</xdr:colOff>
      <xdr:row>94</xdr:row>
      <xdr:rowOff>6350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0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92</xdr:row>
      <xdr:rowOff>22860</xdr:rowOff>
    </xdr:from>
    <xdr:ext cx="59817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580" y="15796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84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54610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6971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584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9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54610</xdr:rowOff>
    </xdr:from>
    <xdr:to>
      <xdr:col>81</xdr:col>
      <xdr:colOff>50800</xdr:colOff>
      <xdr:row>38</xdr:row>
      <xdr:rowOff>136525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697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135890</xdr:rowOff>
    </xdr:from>
    <xdr:ext cx="46926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65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136525</xdr:rowOff>
    </xdr:from>
    <xdr:to>
      <xdr:col>76</xdr:col>
      <xdr:colOff>114300</xdr:colOff>
      <xdr:row>39</xdr:row>
      <xdr:rowOff>16510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16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3810</xdr:rowOff>
    </xdr:from>
    <xdr:ext cx="46926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34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16510</xdr:rowOff>
    </xdr:from>
    <xdr:to>
      <xdr:col>71</xdr:col>
      <xdr:colOff>177800</xdr:colOff>
      <xdr:row>39</xdr:row>
      <xdr:rowOff>40640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3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92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36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9265"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3810</xdr:rowOff>
    </xdr:from>
    <xdr:to>
      <xdr:col>81</xdr:col>
      <xdr:colOff>101600</xdr:colOff>
      <xdr:row>38</xdr:row>
      <xdr:rowOff>105410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121920</xdr:rowOff>
    </xdr:from>
    <xdr:ext cx="469265"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15875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6985</xdr:rowOff>
    </xdr:from>
    <xdr:ext cx="469265"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693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137160</xdr:rowOff>
    </xdr:from>
    <xdr:to>
      <xdr:col>72</xdr:col>
      <xdr:colOff>38100</xdr:colOff>
      <xdr:row>39</xdr:row>
      <xdr:rowOff>67310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58420</xdr:rowOff>
    </xdr:from>
    <xdr:ext cx="46926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350" y="674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160655</xdr:rowOff>
    </xdr:from>
    <xdr:to>
      <xdr:col>67</xdr:col>
      <xdr:colOff>101600</xdr:colOff>
      <xdr:row>39</xdr:row>
      <xdr:rowOff>90805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81915</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84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2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84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39370</xdr:rowOff>
    </xdr:from>
    <xdr:to>
      <xdr:col>85</xdr:col>
      <xdr:colOff>127000</xdr:colOff>
      <xdr:row>77</xdr:row>
      <xdr:rowOff>83185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10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83185</xdr:rowOff>
    </xdr:from>
    <xdr:to>
      <xdr:col>81</xdr:col>
      <xdr:colOff>50800</xdr:colOff>
      <xdr:row>77</xdr:row>
      <xdr:rowOff>110490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48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3403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92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110490</xdr:rowOff>
    </xdr:from>
    <xdr:to>
      <xdr:col>76</xdr:col>
      <xdr:colOff>114300</xdr:colOff>
      <xdr:row>77</xdr:row>
      <xdr:rowOff>121920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12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121920</xdr:rowOff>
    </xdr:from>
    <xdr:to>
      <xdr:col>71</xdr:col>
      <xdr:colOff>177800</xdr:colOff>
      <xdr:row>77</xdr:row>
      <xdr:rowOff>132080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235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34035" cy="2584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925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912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160020</xdr:rowOff>
    </xdr:from>
    <xdr:to>
      <xdr:col>85</xdr:col>
      <xdr:colOff>177800</xdr:colOff>
      <xdr:row>77</xdr:row>
      <xdr:rowOff>90170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138430</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32385</xdr:rowOff>
    </xdr:from>
    <xdr:to>
      <xdr:col>81</xdr:col>
      <xdr:colOff>101600</xdr:colOff>
      <xdr:row>77</xdr:row>
      <xdr:rowOff>133985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125095</xdr:rowOff>
    </xdr:from>
    <xdr:ext cx="534035"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59690</xdr:rowOff>
    </xdr:from>
    <xdr:to>
      <xdr:col>76</xdr:col>
      <xdr:colOff>165100</xdr:colOff>
      <xdr:row>77</xdr:row>
      <xdr:rowOff>161290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152400</xdr:rowOff>
    </xdr:from>
    <xdr:ext cx="53403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35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71120</xdr:rowOff>
    </xdr:from>
    <xdr:to>
      <xdr:col>72</xdr:col>
      <xdr:colOff>38100</xdr:colOff>
      <xdr:row>78</xdr:row>
      <xdr:rowOff>1270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163830</xdr:rowOff>
    </xdr:from>
    <xdr:ext cx="53403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36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80645</xdr:rowOff>
    </xdr:from>
    <xdr:to>
      <xdr:col>67</xdr:col>
      <xdr:colOff>101600</xdr:colOff>
      <xdr:row>78</xdr:row>
      <xdr:rowOff>10795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1905</xdr:rowOff>
    </xdr:from>
    <xdr:ext cx="53403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375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40640</xdr:rowOff>
    </xdr:from>
    <xdr:to>
      <xdr:col>85</xdr:col>
      <xdr:colOff>127000</xdr:colOff>
      <xdr:row>99</xdr:row>
      <xdr:rowOff>38100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27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89535</xdr:rowOff>
    </xdr:from>
    <xdr:ext cx="534670" cy="2584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31750</xdr:rowOff>
    </xdr:from>
    <xdr:to>
      <xdr:col>81</xdr:col>
      <xdr:colOff>50800</xdr:colOff>
      <xdr:row>99</xdr:row>
      <xdr:rowOff>38100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05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34035" cy="2584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31115</xdr:rowOff>
    </xdr:from>
    <xdr:to>
      <xdr:col>76</xdr:col>
      <xdr:colOff>114300</xdr:colOff>
      <xdr:row>99</xdr:row>
      <xdr:rowOff>31750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04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3403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26670</xdr:rowOff>
    </xdr:from>
    <xdr:to>
      <xdr:col>71</xdr:col>
      <xdr:colOff>177800</xdr:colOff>
      <xdr:row>99</xdr:row>
      <xdr:rowOff>31115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00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111125</xdr:rowOff>
    </xdr:from>
    <xdr:ext cx="534035"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3403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161290</xdr:rowOff>
    </xdr:from>
    <xdr:to>
      <xdr:col>85</xdr:col>
      <xdr:colOff>177800</xdr:colOff>
      <xdr:row>98</xdr:row>
      <xdr:rowOff>91440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139700</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158750</xdr:rowOff>
    </xdr:from>
    <xdr:to>
      <xdr:col>81</xdr:col>
      <xdr:colOff>101600</xdr:colOff>
      <xdr:row>99</xdr:row>
      <xdr:rowOff>88900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80010</xdr:rowOff>
    </xdr:from>
    <xdr:ext cx="37846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70" y="17053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152400</xdr:rowOff>
    </xdr:from>
    <xdr:to>
      <xdr:col>76</xdr:col>
      <xdr:colOff>165100</xdr:colOff>
      <xdr:row>99</xdr:row>
      <xdr:rowOff>82550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73660</xdr:rowOff>
    </xdr:from>
    <xdr:ext cx="37846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70" y="17047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151765</xdr:rowOff>
    </xdr:from>
    <xdr:to>
      <xdr:col>72</xdr:col>
      <xdr:colOff>38100</xdr:colOff>
      <xdr:row>99</xdr:row>
      <xdr:rowOff>81915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73025</xdr:rowOff>
    </xdr:from>
    <xdr:ext cx="46926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350" y="17046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147320</xdr:rowOff>
    </xdr:from>
    <xdr:to>
      <xdr:col>67</xdr:col>
      <xdr:colOff>101600</xdr:colOff>
      <xdr:row>99</xdr:row>
      <xdr:rowOff>77470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68580</xdr:rowOff>
    </xdr:from>
    <xdr:ext cx="46926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350" y="17042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84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926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69265"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69265" cy="2584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6926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151765</xdr:rowOff>
    </xdr:from>
    <xdr:ext cx="4692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58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149860</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57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126365</xdr:rowOff>
    </xdr:from>
    <xdr:ext cx="4692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55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70485</xdr:rowOff>
    </xdr:from>
    <xdr:ext cx="46926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92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144780</xdr:rowOff>
    </xdr:from>
    <xdr:to>
      <xdr:col>116</xdr:col>
      <xdr:colOff>63500</xdr:colOff>
      <xdr:row>77</xdr:row>
      <xdr:rowOff>116840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03530"/>
          <a:ext cx="8382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83185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1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144780</xdr:rowOff>
    </xdr:from>
    <xdr:to>
      <xdr:col>111</xdr:col>
      <xdr:colOff>177800</xdr:colOff>
      <xdr:row>75</xdr:row>
      <xdr:rowOff>147320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03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55245</xdr:rowOff>
    </xdr:from>
    <xdr:ext cx="534035" cy="2584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22225</xdr:rowOff>
    </xdr:from>
    <xdr:to>
      <xdr:col>107</xdr:col>
      <xdr:colOff>50800</xdr:colOff>
      <xdr:row>75</xdr:row>
      <xdr:rowOff>147320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809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32385</xdr:rowOff>
    </xdr:from>
    <xdr:ext cx="534035"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62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22225</xdr:rowOff>
    </xdr:from>
    <xdr:to>
      <xdr:col>102</xdr:col>
      <xdr:colOff>114300</xdr:colOff>
      <xdr:row>75</xdr:row>
      <xdr:rowOff>137795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809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3403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160655</xdr:rowOff>
    </xdr:from>
    <xdr:ext cx="53403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66040</xdr:rowOff>
    </xdr:from>
    <xdr:to>
      <xdr:col>116</xdr:col>
      <xdr:colOff>114300</xdr:colOff>
      <xdr:row>77</xdr:row>
      <xdr:rowOff>167640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44450</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4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93980</xdr:rowOff>
    </xdr:from>
    <xdr:to>
      <xdr:col>112</xdr:col>
      <xdr:colOff>38100</xdr:colOff>
      <xdr:row>76</xdr:row>
      <xdr:rowOff>24130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40640</xdr:rowOff>
    </xdr:from>
    <xdr:ext cx="53403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96520</xdr:rowOff>
    </xdr:from>
    <xdr:to>
      <xdr:col>107</xdr:col>
      <xdr:colOff>101600</xdr:colOff>
      <xdr:row>76</xdr:row>
      <xdr:rowOff>26670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43815</xdr:rowOff>
    </xdr:from>
    <xdr:ext cx="534035" cy="2584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731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73025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89535</xdr:rowOff>
    </xdr:from>
    <xdr:ext cx="534035" cy="2584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86995</xdr:rowOff>
    </xdr:from>
    <xdr:to>
      <xdr:col>98</xdr:col>
      <xdr:colOff>38100</xdr:colOff>
      <xdr:row>76</xdr:row>
      <xdr:rowOff>17780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8255</xdr:rowOff>
    </xdr:from>
    <xdr:ext cx="534035" cy="2584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303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285"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828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828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828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84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84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84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84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920" cy="2584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920" cy="2584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36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84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8920" cy="2584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8920" cy="2584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920" cy="2584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920" cy="2584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類似団体と比べ公債費が少ないが、公債費は今後も</a:t>
          </a:r>
          <a:r>
            <a:rPr lang="ja-JP" altLang="en-US" sz="1300">
              <a:solidFill>
                <a:schemeClr val="dk1"/>
              </a:solidFill>
              <a:effectLst/>
              <a:latin typeface="ＭＳ ゴシック"/>
              <a:ea typeface="ＭＳ ゴシック"/>
              <a:cs typeface="+mn-cs"/>
            </a:rPr>
            <a:t>臨時財政対策債や、</a:t>
          </a:r>
          <a:r>
            <a:rPr lang="ja-JP" altLang="ja-JP" sz="1300">
              <a:solidFill>
                <a:schemeClr val="dk1"/>
              </a:solidFill>
              <a:effectLst/>
              <a:latin typeface="ＭＳ ゴシック"/>
              <a:ea typeface="ＭＳ ゴシック"/>
              <a:cs typeface="+mn-cs"/>
            </a:rPr>
            <a:t>新市建設計画事業の進行に伴った元利償還金について増加が見込まれる。</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年度に普通建設事業費が増えているの</a:t>
          </a:r>
          <a:r>
            <a:rPr lang="ja-JP" altLang="en-US" sz="1300">
              <a:solidFill>
                <a:schemeClr val="dk1"/>
              </a:solidFill>
              <a:effectLst/>
              <a:latin typeface="ＭＳ ゴシック"/>
              <a:ea typeface="ＭＳ ゴシック"/>
              <a:cs typeface="+mn-cs"/>
            </a:rPr>
            <a:t>は</a:t>
          </a:r>
          <a:r>
            <a:rPr lang="ja-JP" altLang="ja-JP" sz="1300">
              <a:solidFill>
                <a:schemeClr val="dk1"/>
              </a:solidFill>
              <a:effectLst/>
              <a:latin typeface="ＭＳ ゴシック"/>
              <a:ea typeface="ＭＳ ゴシック"/>
              <a:cs typeface="+mn-cs"/>
            </a:rPr>
            <a:t>、新市建設計画に基づく大型の普通建設事業の実施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endParaRPr lang="ja-JP" altLang="ja-JP" sz="1300">
            <a:effectLst/>
            <a:latin typeface="ＭＳ ゴシック"/>
            <a:ea typeface="ＭＳ ゴシック"/>
          </a:endParaRPr>
        </a:p>
        <a:p>
          <a:endParaRPr kumimoji="1" lang="ja-JP" altLang="en-US" sz="130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3175</xdr:rowOff>
    </xdr:from>
    <xdr:to>
      <xdr:col>24</xdr:col>
      <xdr:colOff>63500</xdr:colOff>
      <xdr:row>36</xdr:row>
      <xdr:rowOff>118110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7537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3175</xdr:rowOff>
    </xdr:from>
    <xdr:to>
      <xdr:col>19</xdr:col>
      <xdr:colOff>177800</xdr:colOff>
      <xdr:row>36</xdr:row>
      <xdr:rowOff>34925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753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104775</xdr:rowOff>
    </xdr:from>
    <xdr:ext cx="46926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76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34925</xdr:rowOff>
    </xdr:from>
    <xdr:to>
      <xdr:col>15</xdr:col>
      <xdr:colOff>50800</xdr:colOff>
      <xdr:row>36</xdr:row>
      <xdr:rowOff>147955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071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113030</xdr:rowOff>
    </xdr:from>
    <xdr:ext cx="4692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147955</xdr:rowOff>
    </xdr:from>
    <xdr:to>
      <xdr:col>10</xdr:col>
      <xdr:colOff>114300</xdr:colOff>
      <xdr:row>37</xdr:row>
      <xdr:rowOff>15240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20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125730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113665</xdr:rowOff>
    </xdr:from>
    <xdr:ext cx="469265"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45720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123825</xdr:rowOff>
    </xdr:from>
    <xdr:to>
      <xdr:col>20</xdr:col>
      <xdr:colOff>38100</xdr:colOff>
      <xdr:row>36</xdr:row>
      <xdr:rowOff>53975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70485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899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155575</xdr:rowOff>
    </xdr:from>
    <xdr:to>
      <xdr:col>15</xdr:col>
      <xdr:colOff>101600</xdr:colOff>
      <xdr:row>36</xdr:row>
      <xdr:rowOff>86360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102235</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93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97790</xdr:rowOff>
    </xdr:from>
    <xdr:to>
      <xdr:col>10</xdr:col>
      <xdr:colOff>165100</xdr:colOff>
      <xdr:row>37</xdr:row>
      <xdr:rowOff>27305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18415</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135890</xdr:rowOff>
    </xdr:from>
    <xdr:to>
      <xdr:col>6</xdr:col>
      <xdr:colOff>38100</xdr:colOff>
      <xdr:row>37</xdr:row>
      <xdr:rowOff>66040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57150</xdr:rowOff>
    </xdr:from>
    <xdr:ext cx="46926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84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84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85090</xdr:rowOff>
    </xdr:from>
    <xdr:to>
      <xdr:col>24</xdr:col>
      <xdr:colOff>63500</xdr:colOff>
      <xdr:row>58</xdr:row>
      <xdr:rowOff>141605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86290"/>
          <a:ext cx="8382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97790</xdr:rowOff>
    </xdr:from>
    <xdr:to>
      <xdr:col>19</xdr:col>
      <xdr:colOff>177800</xdr:colOff>
      <xdr:row>58</xdr:row>
      <xdr:rowOff>141605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41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34035"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69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97790</xdr:rowOff>
    </xdr:from>
    <xdr:to>
      <xdr:col>15</xdr:col>
      <xdr:colOff>50800</xdr:colOff>
      <xdr:row>58</xdr:row>
      <xdr:rowOff>105410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1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105410</xdr:rowOff>
    </xdr:from>
    <xdr:to>
      <xdr:col>10</xdr:col>
      <xdr:colOff>114300</xdr:colOff>
      <xdr:row>58</xdr:row>
      <xdr:rowOff>114300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9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128270</xdr:rowOff>
    </xdr:from>
    <xdr:ext cx="53403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122555</xdr:rowOff>
    </xdr:from>
    <xdr:ext cx="534035" cy="2584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972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34290</xdr:rowOff>
    </xdr:from>
    <xdr:to>
      <xdr:col>24</xdr:col>
      <xdr:colOff>114300</xdr:colOff>
      <xdr:row>56</xdr:row>
      <xdr:rowOff>135890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120650</xdr:rowOff>
    </xdr:from>
    <xdr:ext cx="598805" cy="2584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50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90805</xdr:rowOff>
    </xdr:from>
    <xdr:to>
      <xdr:col>20</xdr:col>
      <xdr:colOff>38100</xdr:colOff>
      <xdr:row>59</xdr:row>
      <xdr:rowOff>20955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12065</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127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46355</xdr:rowOff>
    </xdr:from>
    <xdr:to>
      <xdr:col>15</xdr:col>
      <xdr:colOff>101600</xdr:colOff>
      <xdr:row>58</xdr:row>
      <xdr:rowOff>147955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139065</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08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54610</xdr:rowOff>
    </xdr:from>
    <xdr:to>
      <xdr:col>10</xdr:col>
      <xdr:colOff>165100</xdr:colOff>
      <xdr:row>58</xdr:row>
      <xdr:rowOff>156210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147320</xdr:rowOff>
    </xdr:from>
    <xdr:ext cx="53403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165100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156210</xdr:rowOff>
    </xdr:from>
    <xdr:ext cx="534035" cy="2584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10100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84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132715</xdr:rowOff>
    </xdr:from>
    <xdr:to>
      <xdr:col>24</xdr:col>
      <xdr:colOff>63500</xdr:colOff>
      <xdr:row>77</xdr:row>
      <xdr:rowOff>73660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6291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84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2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73660</xdr:rowOff>
    </xdr:from>
    <xdr:to>
      <xdr:col>19</xdr:col>
      <xdr:colOff>177800</xdr:colOff>
      <xdr:row>77</xdr:row>
      <xdr:rowOff>100330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753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166370</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2853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85090</xdr:rowOff>
    </xdr:from>
    <xdr:to>
      <xdr:col>15</xdr:col>
      <xdr:colOff>50800</xdr:colOff>
      <xdr:row>77</xdr:row>
      <xdr:rowOff>100330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28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71755</xdr:rowOff>
    </xdr:from>
    <xdr:ext cx="59817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85090</xdr:rowOff>
    </xdr:from>
    <xdr:to>
      <xdr:col>10</xdr:col>
      <xdr:colOff>114300</xdr:colOff>
      <xdr:row>77</xdr:row>
      <xdr:rowOff>118110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2867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34290</xdr:rowOff>
    </xdr:from>
    <xdr:ext cx="59817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37465</xdr:rowOff>
    </xdr:from>
    <xdr:ext cx="59817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2896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81915</xdr:rowOff>
    </xdr:from>
    <xdr:to>
      <xdr:col>24</xdr:col>
      <xdr:colOff>114300</xdr:colOff>
      <xdr:row>77</xdr:row>
      <xdr:rowOff>12065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60325</xdr:rowOff>
    </xdr:from>
    <xdr:ext cx="598805" cy="259080"/>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9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22860</xdr:rowOff>
    </xdr:from>
    <xdr:to>
      <xdr:col>20</xdr:col>
      <xdr:colOff>38100</xdr:colOff>
      <xdr:row>77</xdr:row>
      <xdr:rowOff>124460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115570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3317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49530</xdr:rowOff>
    </xdr:from>
    <xdr:to>
      <xdr:col>15</xdr:col>
      <xdr:colOff>101600</xdr:colOff>
      <xdr:row>77</xdr:row>
      <xdr:rowOff>151130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143510</xdr:rowOff>
    </xdr:from>
    <xdr:ext cx="598170"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34290</xdr:rowOff>
    </xdr:from>
    <xdr:to>
      <xdr:col>10</xdr:col>
      <xdr:colOff>165100</xdr:colOff>
      <xdr:row>77</xdr:row>
      <xdr:rowOff>135890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127000</xdr:rowOff>
    </xdr:from>
    <xdr:ext cx="59817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3328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67310</xdr:rowOff>
    </xdr:from>
    <xdr:to>
      <xdr:col>6</xdr:col>
      <xdr:colOff>38100</xdr:colOff>
      <xdr:row>77</xdr:row>
      <xdr:rowOff>168910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160020</xdr:rowOff>
    </xdr:from>
    <xdr:ext cx="598170"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3361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584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153670</xdr:rowOff>
    </xdr:from>
    <xdr:to>
      <xdr:col>24</xdr:col>
      <xdr:colOff>63500</xdr:colOff>
      <xdr:row>99</xdr:row>
      <xdr:rowOff>19685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557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19685</xdr:rowOff>
    </xdr:from>
    <xdr:to>
      <xdr:col>19</xdr:col>
      <xdr:colOff>177800</xdr:colOff>
      <xdr:row>99</xdr:row>
      <xdr:rowOff>40640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932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51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149860</xdr:rowOff>
    </xdr:from>
    <xdr:to>
      <xdr:col>15</xdr:col>
      <xdr:colOff>50800</xdr:colOff>
      <xdr:row>99</xdr:row>
      <xdr:rowOff>40640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519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3403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10160</xdr:rowOff>
    </xdr:from>
    <xdr:to>
      <xdr:col>10</xdr:col>
      <xdr:colOff>114300</xdr:colOff>
      <xdr:row>98</xdr:row>
      <xdr:rowOff>149860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5783560"/>
          <a:ext cx="889000" cy="1168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34035" cy="2584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118110</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92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102870</xdr:rowOff>
    </xdr:from>
    <xdr:to>
      <xdr:col>24</xdr:col>
      <xdr:colOff>114300</xdr:colOff>
      <xdr:row>99</xdr:row>
      <xdr:rowOff>33020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81280</xdr:rowOff>
    </xdr:from>
    <xdr:ext cx="534670" cy="259080"/>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140335</xdr:rowOff>
    </xdr:from>
    <xdr:to>
      <xdr:col>20</xdr:col>
      <xdr:colOff>38100</xdr:colOff>
      <xdr:row>99</xdr:row>
      <xdr:rowOff>70485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61595</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703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160655</xdr:rowOff>
    </xdr:from>
    <xdr:to>
      <xdr:col>15</xdr:col>
      <xdr:colOff>101600</xdr:colOff>
      <xdr:row>99</xdr:row>
      <xdr:rowOff>90805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81915</xdr:rowOff>
    </xdr:from>
    <xdr:ext cx="53403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7055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99060</xdr:rowOff>
    </xdr:from>
    <xdr:to>
      <xdr:col>10</xdr:col>
      <xdr:colOff>165100</xdr:colOff>
      <xdr:row>99</xdr:row>
      <xdr:rowOff>29210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20320</xdr:rowOff>
    </xdr:from>
    <xdr:ext cx="534035" cy="2584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699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130810</xdr:rowOff>
    </xdr:from>
    <xdr:to>
      <xdr:col>6</xdr:col>
      <xdr:colOff>38100</xdr:colOff>
      <xdr:row>92</xdr:row>
      <xdr:rowOff>60960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57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90</xdr:row>
      <xdr:rowOff>77470</xdr:rowOff>
    </xdr:from>
    <xdr:ext cx="598170" cy="2584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30580" y="15507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84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35560</xdr:rowOff>
    </xdr:from>
    <xdr:ext cx="46990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144145</xdr:rowOff>
    </xdr:from>
    <xdr:ext cx="469265"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132080</xdr:rowOff>
    </xdr:from>
    <xdr:ext cx="469265" cy="2584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104140</xdr:rowOff>
    </xdr:from>
    <xdr:ext cx="4692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692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0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148590</xdr:rowOff>
    </xdr:from>
    <xdr:to>
      <xdr:col>55</xdr:col>
      <xdr:colOff>0</xdr:colOff>
      <xdr:row>58</xdr:row>
      <xdr:rowOff>43815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124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132080</xdr:rowOff>
    </xdr:from>
    <xdr:to>
      <xdr:col>50</xdr:col>
      <xdr:colOff>114300</xdr:colOff>
      <xdr:row>58</xdr:row>
      <xdr:rowOff>43815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47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4035" cy="2584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132080</xdr:rowOff>
    </xdr:from>
    <xdr:to>
      <xdr:col>45</xdr:col>
      <xdr:colOff>177800</xdr:colOff>
      <xdr:row>58</xdr:row>
      <xdr:rowOff>41275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047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77470</xdr:rowOff>
    </xdr:from>
    <xdr:ext cx="534035" cy="2584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507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41275</xdr:rowOff>
    </xdr:from>
    <xdr:to>
      <xdr:col>41</xdr:col>
      <xdr:colOff>50800</xdr:colOff>
      <xdr:row>58</xdr:row>
      <xdr:rowOff>53340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53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71755</xdr:rowOff>
    </xdr:from>
    <xdr:ext cx="53403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501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78105</xdr:rowOff>
    </xdr:from>
    <xdr:ext cx="534035"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07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97790</xdr:rowOff>
    </xdr:from>
    <xdr:to>
      <xdr:col>55</xdr:col>
      <xdr:colOff>50800</xdr:colOff>
      <xdr:row>58</xdr:row>
      <xdr:rowOff>27940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76200</xdr:rowOff>
    </xdr:from>
    <xdr:ext cx="534670" cy="2584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164465</xdr:rowOff>
    </xdr:from>
    <xdr:to>
      <xdr:col>50</xdr:col>
      <xdr:colOff>165100</xdr:colOff>
      <xdr:row>58</xdr:row>
      <xdr:rowOff>94615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86360</xdr:rowOff>
    </xdr:from>
    <xdr:ext cx="46926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350" y="10030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81280</xdr:rowOff>
    </xdr:from>
    <xdr:to>
      <xdr:col>46</xdr:col>
      <xdr:colOff>38100</xdr:colOff>
      <xdr:row>58</xdr:row>
      <xdr:rowOff>11430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3403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94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161925</xdr:rowOff>
    </xdr:from>
    <xdr:to>
      <xdr:col>41</xdr:col>
      <xdr:colOff>101600</xdr:colOff>
      <xdr:row>58</xdr:row>
      <xdr:rowOff>92075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83185</xdr:rowOff>
    </xdr:from>
    <xdr:ext cx="46926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10027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2540</xdr:rowOff>
    </xdr:from>
    <xdr:to>
      <xdr:col>36</xdr:col>
      <xdr:colOff>165100</xdr:colOff>
      <xdr:row>58</xdr:row>
      <xdr:rowOff>104140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95250</xdr:rowOff>
    </xdr:from>
    <xdr:ext cx="46926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84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106045</xdr:rowOff>
    </xdr:from>
    <xdr:to>
      <xdr:col>55</xdr:col>
      <xdr:colOff>0</xdr:colOff>
      <xdr:row>78</xdr:row>
      <xdr:rowOff>163195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7914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95250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106045</xdr:rowOff>
    </xdr:from>
    <xdr:to>
      <xdr:col>50</xdr:col>
      <xdr:colOff>114300</xdr:colOff>
      <xdr:row>79</xdr:row>
      <xdr:rowOff>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791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170180</xdr:rowOff>
    </xdr:from>
    <xdr:ext cx="53403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0</xdr:rowOff>
    </xdr:from>
    <xdr:to>
      <xdr:col>45</xdr:col>
      <xdr:colOff>177800</xdr:colOff>
      <xdr:row>79</xdr:row>
      <xdr:rowOff>2540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44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17780</xdr:rowOff>
    </xdr:from>
    <xdr:ext cx="534035"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166370</xdr:rowOff>
    </xdr:from>
    <xdr:to>
      <xdr:col>41</xdr:col>
      <xdr:colOff>50800</xdr:colOff>
      <xdr:row>79</xdr:row>
      <xdr:rowOff>2540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39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156210</xdr:rowOff>
    </xdr:from>
    <xdr:ext cx="534035"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014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166370</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112395</xdr:rowOff>
    </xdr:from>
    <xdr:to>
      <xdr:col>55</xdr:col>
      <xdr:colOff>50800</xdr:colOff>
      <xdr:row>79</xdr:row>
      <xdr:rowOff>42545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27305</xdr:rowOff>
    </xdr:from>
    <xdr:ext cx="469900"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0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55245</xdr:rowOff>
    </xdr:from>
    <xdr:to>
      <xdr:col>50</xdr:col>
      <xdr:colOff>165100</xdr:colOff>
      <xdr:row>78</xdr:row>
      <xdr:rowOff>156845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147955</xdr:rowOff>
    </xdr:from>
    <xdr:ext cx="46926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120650</xdr:rowOff>
    </xdr:from>
    <xdr:to>
      <xdr:col>46</xdr:col>
      <xdr:colOff>38100</xdr:colOff>
      <xdr:row>79</xdr:row>
      <xdr:rowOff>50800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41910</xdr:rowOff>
    </xdr:from>
    <xdr:ext cx="46926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350" y="13586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123190</xdr:rowOff>
    </xdr:from>
    <xdr:to>
      <xdr:col>41</xdr:col>
      <xdr:colOff>101600</xdr:colOff>
      <xdr:row>79</xdr:row>
      <xdr:rowOff>53340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44450</xdr:rowOff>
    </xdr:from>
    <xdr:ext cx="46926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350" y="1358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114935</xdr:rowOff>
    </xdr:from>
    <xdr:to>
      <xdr:col>36</xdr:col>
      <xdr:colOff>165100</xdr:colOff>
      <xdr:row>79</xdr:row>
      <xdr:rowOff>45085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36195</xdr:rowOff>
    </xdr:from>
    <xdr:ext cx="46926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20320</xdr:rowOff>
    </xdr:from>
    <xdr:to>
      <xdr:col>55</xdr:col>
      <xdr:colOff>0</xdr:colOff>
      <xdr:row>98</xdr:row>
      <xdr:rowOff>103505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2242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79375</xdr:rowOff>
    </xdr:from>
    <xdr:ext cx="534670" cy="2584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11430</xdr:rowOff>
    </xdr:from>
    <xdr:to>
      <xdr:col>50</xdr:col>
      <xdr:colOff>114300</xdr:colOff>
      <xdr:row>98</xdr:row>
      <xdr:rowOff>103505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1353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102235</xdr:rowOff>
    </xdr:from>
    <xdr:ext cx="534035" cy="2584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11430</xdr:rowOff>
    </xdr:from>
    <xdr:to>
      <xdr:col>45</xdr:col>
      <xdr:colOff>177800</xdr:colOff>
      <xdr:row>98</xdr:row>
      <xdr:rowOff>22860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13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72390</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104775</xdr:rowOff>
    </xdr:from>
    <xdr:to>
      <xdr:col>41</xdr:col>
      <xdr:colOff>50800</xdr:colOff>
      <xdr:row>98</xdr:row>
      <xdr:rowOff>22860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6397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38735</xdr:rowOff>
    </xdr:from>
    <xdr:ext cx="5340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3403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140970</xdr:rowOff>
    </xdr:from>
    <xdr:to>
      <xdr:col>55</xdr:col>
      <xdr:colOff>50800</xdr:colOff>
      <xdr:row>98</xdr:row>
      <xdr:rowOff>71120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119380</xdr:rowOff>
    </xdr:from>
    <xdr:ext cx="53467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50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52705</xdr:rowOff>
    </xdr:from>
    <xdr:to>
      <xdr:col>50</xdr:col>
      <xdr:colOff>165100</xdr:colOff>
      <xdr:row>98</xdr:row>
      <xdr:rowOff>154940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145415</xdr:rowOff>
    </xdr:from>
    <xdr:ext cx="53403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132080</xdr:rowOff>
    </xdr:from>
    <xdr:to>
      <xdr:col>46</xdr:col>
      <xdr:colOff>38100</xdr:colOff>
      <xdr:row>98</xdr:row>
      <xdr:rowOff>62230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53340</xdr:rowOff>
    </xdr:from>
    <xdr:ext cx="53403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85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143510</xdr:rowOff>
    </xdr:from>
    <xdr:to>
      <xdr:col>41</xdr:col>
      <xdr:colOff>101600</xdr:colOff>
      <xdr:row>98</xdr:row>
      <xdr:rowOff>73660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64770</xdr:rowOff>
    </xdr:from>
    <xdr:ext cx="534035" cy="2584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86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53975</xdr:rowOff>
    </xdr:from>
    <xdr:to>
      <xdr:col>36</xdr:col>
      <xdr:colOff>165100</xdr:colOff>
      <xdr:row>96</xdr:row>
      <xdr:rowOff>155575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xdr:rowOff>
    </xdr:from>
    <xdr:ext cx="53403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28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584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584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163195</xdr:rowOff>
    </xdr:from>
    <xdr:to>
      <xdr:col>85</xdr:col>
      <xdr:colOff>127000</xdr:colOff>
      <xdr:row>38</xdr:row>
      <xdr:rowOff>55880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35395"/>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35560</xdr:rowOff>
    </xdr:from>
    <xdr:to>
      <xdr:col>81</xdr:col>
      <xdr:colOff>50800</xdr:colOff>
      <xdr:row>38</xdr:row>
      <xdr:rowOff>55880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506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041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32385</xdr:rowOff>
    </xdr:from>
    <xdr:to>
      <xdr:col>76</xdr:col>
      <xdr:colOff>114300</xdr:colOff>
      <xdr:row>38</xdr:row>
      <xdr:rowOff>35560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474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92075</xdr:rowOff>
    </xdr:from>
    <xdr:ext cx="53403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09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6985</xdr:rowOff>
    </xdr:from>
    <xdr:to>
      <xdr:col>71</xdr:col>
      <xdr:colOff>177800</xdr:colOff>
      <xdr:row>38</xdr:row>
      <xdr:rowOff>32385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220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34035"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08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3403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08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112395</xdr:rowOff>
    </xdr:from>
    <xdr:to>
      <xdr:col>85</xdr:col>
      <xdr:colOff>177800</xdr:colOff>
      <xdr:row>37</xdr:row>
      <xdr:rowOff>42545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90805</xdr:rowOff>
    </xdr:from>
    <xdr:ext cx="534670" cy="2584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63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5080</xdr:rowOff>
    </xdr:from>
    <xdr:to>
      <xdr:col>81</xdr:col>
      <xdr:colOff>101600</xdr:colOff>
      <xdr:row>38</xdr:row>
      <xdr:rowOff>106680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97790</xdr:rowOff>
    </xdr:from>
    <xdr:ext cx="53403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156210</xdr:rowOff>
    </xdr:from>
    <xdr:to>
      <xdr:col>76</xdr:col>
      <xdr:colOff>165100</xdr:colOff>
      <xdr:row>38</xdr:row>
      <xdr:rowOff>86360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77470</xdr:rowOff>
    </xdr:from>
    <xdr:ext cx="53403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59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74930</xdr:rowOff>
    </xdr:from>
    <xdr:ext cx="53403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127635</xdr:rowOff>
    </xdr:from>
    <xdr:to>
      <xdr:col>67</xdr:col>
      <xdr:colOff>101600</xdr:colOff>
      <xdr:row>38</xdr:row>
      <xdr:rowOff>57785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48895</xdr:rowOff>
    </xdr:from>
    <xdr:ext cx="53403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584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584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118745</xdr:rowOff>
    </xdr:from>
    <xdr:to>
      <xdr:col>85</xdr:col>
      <xdr:colOff>127000</xdr:colOff>
      <xdr:row>58</xdr:row>
      <xdr:rowOff>13335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19945"/>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22860</xdr:rowOff>
    </xdr:from>
    <xdr:ext cx="534670" cy="2590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114935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5743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34035"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22860</xdr:rowOff>
    </xdr:from>
    <xdr:to>
      <xdr:col>76</xdr:col>
      <xdr:colOff>114300</xdr:colOff>
      <xdr:row>58</xdr:row>
      <xdr:rowOff>114935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669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90805</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22860</xdr:rowOff>
    </xdr:from>
    <xdr:to>
      <xdr:col>71</xdr:col>
      <xdr:colOff>177800</xdr:colOff>
      <xdr:row>58</xdr:row>
      <xdr:rowOff>52070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669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71120</xdr:rowOff>
    </xdr:from>
    <xdr:ext cx="53403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67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93345</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67945</xdr:rowOff>
    </xdr:from>
    <xdr:to>
      <xdr:col>85</xdr:col>
      <xdr:colOff>177800</xdr:colOff>
      <xdr:row>56</xdr:row>
      <xdr:rowOff>169545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90805</xdr:rowOff>
    </xdr:from>
    <xdr:ext cx="534670" cy="2584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2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55245</xdr:rowOff>
    </xdr:from>
    <xdr:ext cx="53403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64135</xdr:rowOff>
    </xdr:from>
    <xdr:to>
      <xdr:col>76</xdr:col>
      <xdr:colOff>165100</xdr:colOff>
      <xdr:row>58</xdr:row>
      <xdr:rowOff>166370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156845</xdr:rowOff>
    </xdr:from>
    <xdr:ext cx="534035" cy="2584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1010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143510</xdr:rowOff>
    </xdr:from>
    <xdr:to>
      <xdr:col>72</xdr:col>
      <xdr:colOff>38100</xdr:colOff>
      <xdr:row>58</xdr:row>
      <xdr:rowOff>73660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64770</xdr:rowOff>
    </xdr:from>
    <xdr:ext cx="534035"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10008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635</xdr:rowOff>
    </xdr:from>
    <xdr:to>
      <xdr:col>67</xdr:col>
      <xdr:colOff>101600</xdr:colOff>
      <xdr:row>58</xdr:row>
      <xdr:rowOff>102235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93345</xdr:rowOff>
    </xdr:from>
    <xdr:ext cx="53403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1003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84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54610</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42771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84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54610</xdr:rowOff>
    </xdr:from>
    <xdr:to>
      <xdr:col>81</xdr:col>
      <xdr:colOff>50800</xdr:colOff>
      <xdr:row>78</xdr:row>
      <xdr:rowOff>136525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4277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135255</xdr:rowOff>
    </xdr:from>
    <xdr:ext cx="469265"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350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136525</xdr:rowOff>
    </xdr:from>
    <xdr:to>
      <xdr:col>76</xdr:col>
      <xdr:colOff>114300</xdr:colOff>
      <xdr:row>79</xdr:row>
      <xdr:rowOff>16510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096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3810</xdr:rowOff>
    </xdr:from>
    <xdr:ext cx="46926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350" y="1320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16510</xdr:rowOff>
    </xdr:from>
    <xdr:to>
      <xdr:col>71</xdr:col>
      <xdr:colOff>177800</xdr:colOff>
      <xdr:row>79</xdr:row>
      <xdr:rowOff>40640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61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926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22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9265"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27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3810</xdr:rowOff>
    </xdr:from>
    <xdr:to>
      <xdr:col>81</xdr:col>
      <xdr:colOff>101600</xdr:colOff>
      <xdr:row>78</xdr:row>
      <xdr:rowOff>105410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121920</xdr:rowOff>
    </xdr:from>
    <xdr:ext cx="469265" cy="2584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350" y="1315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15875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6985</xdr:rowOff>
    </xdr:from>
    <xdr:ext cx="469265"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350" y="1355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137160</xdr:rowOff>
    </xdr:from>
    <xdr:to>
      <xdr:col>72</xdr:col>
      <xdr:colOff>38100</xdr:colOff>
      <xdr:row>79</xdr:row>
      <xdr:rowOff>67310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58420</xdr:rowOff>
    </xdr:from>
    <xdr:ext cx="46926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3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160655</xdr:rowOff>
    </xdr:from>
    <xdr:to>
      <xdr:col>67</xdr:col>
      <xdr:colOff>101600</xdr:colOff>
      <xdr:row>79</xdr:row>
      <xdr:rowOff>90805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81915</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84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84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38735</xdr:rowOff>
    </xdr:from>
    <xdr:to>
      <xdr:col>85</xdr:col>
      <xdr:colOff>127000</xdr:colOff>
      <xdr:row>97</xdr:row>
      <xdr:rowOff>83185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6938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83185</xdr:rowOff>
    </xdr:from>
    <xdr:to>
      <xdr:col>81</xdr:col>
      <xdr:colOff>50800</xdr:colOff>
      <xdr:row>97</xdr:row>
      <xdr:rowOff>110490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138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3403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34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110490</xdr:rowOff>
    </xdr:from>
    <xdr:to>
      <xdr:col>76</xdr:col>
      <xdr:colOff>114300</xdr:colOff>
      <xdr:row>97</xdr:row>
      <xdr:rowOff>121920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41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3403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635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121920</xdr:rowOff>
    </xdr:from>
    <xdr:to>
      <xdr:col>71</xdr:col>
      <xdr:colOff>177800</xdr:colOff>
      <xdr:row>97</xdr:row>
      <xdr:rowOff>132080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7525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34035" cy="2584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354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34035"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34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159385</xdr:rowOff>
    </xdr:from>
    <xdr:to>
      <xdr:col>85</xdr:col>
      <xdr:colOff>177800</xdr:colOff>
      <xdr:row>97</xdr:row>
      <xdr:rowOff>89535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137795</xdr:rowOff>
    </xdr:from>
    <xdr:ext cx="534670" cy="259080"/>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32385</xdr:rowOff>
    </xdr:from>
    <xdr:to>
      <xdr:col>81</xdr:col>
      <xdr:colOff>101600</xdr:colOff>
      <xdr:row>97</xdr:row>
      <xdr:rowOff>133985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125095</xdr:rowOff>
    </xdr:from>
    <xdr:ext cx="534035" cy="2584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3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59690</xdr:rowOff>
    </xdr:from>
    <xdr:to>
      <xdr:col>76</xdr:col>
      <xdr:colOff>165100</xdr:colOff>
      <xdr:row>97</xdr:row>
      <xdr:rowOff>161290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152400</xdr:rowOff>
    </xdr:from>
    <xdr:ext cx="53403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496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71120</xdr:rowOff>
    </xdr:from>
    <xdr:to>
      <xdr:col>72</xdr:col>
      <xdr:colOff>38100</xdr:colOff>
      <xdr:row>98</xdr:row>
      <xdr:rowOff>1270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163830</xdr:rowOff>
    </xdr:from>
    <xdr:ext cx="53403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5965" y="1679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80645</xdr:rowOff>
    </xdr:from>
    <xdr:to>
      <xdr:col>67</xdr:col>
      <xdr:colOff>101600</xdr:colOff>
      <xdr:row>98</xdr:row>
      <xdr:rowOff>10795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1905</xdr:rowOff>
    </xdr:from>
    <xdr:ext cx="53403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6965" y="1680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828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828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828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84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84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84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4892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892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84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8920" cy="2584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8920" cy="2584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類似団体と比べて本市の状況は</a:t>
          </a:r>
          <a:r>
            <a:rPr lang="ja-JP" altLang="en-US" sz="1300">
              <a:solidFill>
                <a:schemeClr val="dk1"/>
              </a:solidFill>
              <a:effectLst/>
              <a:latin typeface="ＭＳ ゴシック"/>
              <a:ea typeface="ＭＳ ゴシック"/>
              <a:cs typeface="+mn-cs"/>
            </a:rPr>
            <a:t>教育</a:t>
          </a:r>
          <a:r>
            <a:rPr lang="ja-JP" altLang="ja-JP" sz="1300">
              <a:solidFill>
                <a:schemeClr val="dk1"/>
              </a:solidFill>
              <a:effectLst/>
              <a:latin typeface="ＭＳ ゴシック"/>
              <a:ea typeface="ＭＳ ゴシック"/>
              <a:cs typeface="+mn-cs"/>
            </a:rPr>
            <a:t>費を除いて類似団体の平均値か下回る数値で推移している。類似団体と比べ</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の衛生費（クリーンセンター）及び土木費、が多い原因は、新市建設計画に基づく大型の普通建設事業の実施のためである。今後は施設の老朽化により維持補修費の増加等も考えられるが、公共施設の配置の検討や長寿命化を行い</a:t>
          </a:r>
          <a:r>
            <a:rPr kumimoji="1" lang="ja-JP" altLang="ja-JP" sz="1300">
              <a:solidFill>
                <a:schemeClr val="dk1"/>
              </a:solidFill>
              <a:effectLst/>
              <a:latin typeface="ＭＳ ゴシック"/>
              <a:ea typeface="ＭＳ ゴシック"/>
              <a:cs typeface="+mn-cs"/>
            </a:rPr>
            <a:t>、歳出の増加を抑えるように努める。</a:t>
          </a:r>
          <a:endParaRPr lang="ja-JP" altLang="ja-JP" sz="1300">
            <a:effectLst/>
            <a:latin typeface="ＭＳ ゴシック"/>
            <a:ea typeface="ＭＳ ゴシック"/>
          </a:endParaRPr>
        </a:p>
        <a:p>
          <a:endParaRPr kumimoji="1" lang="ja-JP" altLang="en-US" sz="1300">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令和２年度は臨時的な収入があった</a:t>
          </a:r>
          <a:r>
            <a:rPr lang="ja-JP" altLang="ja-JP" sz="1100" b="0" i="0" baseline="0">
              <a:solidFill>
                <a:schemeClr val="dk1"/>
              </a:solidFill>
              <a:effectLst/>
              <a:latin typeface="+mn-lt"/>
              <a:ea typeface="+mn-ea"/>
              <a:cs typeface="+mn-cs"/>
            </a:rPr>
            <a:t>結果、</a:t>
          </a:r>
          <a:r>
            <a:rPr lang="ja-JP" altLang="en-US" sz="1100" b="0" i="0" baseline="0">
              <a:solidFill>
                <a:schemeClr val="dk1"/>
              </a:solidFill>
              <a:effectLst/>
              <a:latin typeface="+mn-lt"/>
              <a:ea typeface="+mn-ea"/>
              <a:cs typeface="+mn-cs"/>
            </a:rPr>
            <a:t>前年度に比べ</a:t>
          </a:r>
          <a:r>
            <a:rPr lang="ja-JP" altLang="ja-JP" sz="1100" b="0" i="0" baseline="0">
              <a:solidFill>
                <a:schemeClr val="dk1"/>
              </a:solidFill>
              <a:effectLst/>
              <a:latin typeface="+mn-lt"/>
              <a:ea typeface="+mn-ea"/>
              <a:cs typeface="+mn-cs"/>
            </a:rPr>
            <a:t>財政調整基金残高</a:t>
          </a:r>
          <a:r>
            <a:rPr lang="ja-JP" altLang="en-US" sz="1100" b="0" i="0" baseline="0">
              <a:solidFill>
                <a:schemeClr val="dk1"/>
              </a:solidFill>
              <a:effectLst/>
              <a:latin typeface="+mn-lt"/>
              <a:ea typeface="+mn-ea"/>
              <a:cs typeface="+mn-cs"/>
            </a:rPr>
            <a:t>が増加</a:t>
          </a:r>
          <a:r>
            <a:rPr lang="ja-JP" altLang="ja-JP" sz="1100" b="0" i="0" baseline="0">
              <a:solidFill>
                <a:schemeClr val="dk1"/>
              </a:solidFill>
              <a:effectLst/>
              <a:latin typeface="+mn-lt"/>
              <a:ea typeface="+mn-ea"/>
              <a:cs typeface="+mn-cs"/>
            </a:rPr>
            <a:t>し、実質収支・実質単年度収支はともに黒字となった。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は、市税や普通交付税を含めた一般財源の著しい増は見込めず、財政調整基金を始めとする各種基金の運用による財政運営が求められるため、特に実質単年度収支が赤字とならないよう注視していく必要が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今年度の決算において、</a:t>
          </a:r>
          <a:r>
            <a:rPr lang="ja-JP" altLang="en-US" sz="1300">
              <a:solidFill>
                <a:schemeClr val="dk1"/>
              </a:solidFill>
              <a:effectLst/>
              <a:latin typeface="ＭＳ ゴシック"/>
              <a:ea typeface="ＭＳ ゴシック"/>
              <a:cs typeface="+mn-cs"/>
            </a:rPr>
            <a:t>全会計が</a:t>
          </a:r>
          <a:r>
            <a:rPr lang="ja-JP" altLang="ja-JP" sz="1300">
              <a:solidFill>
                <a:schemeClr val="dk1"/>
              </a:solidFill>
              <a:effectLst/>
              <a:latin typeface="ＭＳ ゴシック"/>
              <a:ea typeface="ＭＳ ゴシック"/>
              <a:cs typeface="+mn-cs"/>
            </a:rPr>
            <a:t>実質黒字となり、連結実質赤字は発生していない。　今後も、限りある予算の効率性を高め、適切な受益者負担となるよう健全な行財政運営及び経営管理を推進していく。</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a:ea typeface="ＭＳ ゴシック"/>
              <a:cs typeface="+mn-cs"/>
            </a:rPr>
            <a:t>　分子の増加要因として、元利償還金が約</a:t>
          </a:r>
          <a:r>
            <a:rPr lang="en-US" altLang="ja-JP" sz="1400">
              <a:solidFill>
                <a:schemeClr val="dk1"/>
              </a:solidFill>
              <a:effectLst/>
              <a:latin typeface="ＭＳ ゴシック"/>
              <a:ea typeface="ＭＳ ゴシック"/>
              <a:cs typeface="+mn-cs"/>
            </a:rPr>
            <a:t>2</a:t>
          </a:r>
          <a:r>
            <a:rPr lang="ja-JP" altLang="ja-JP"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2,312</a:t>
          </a:r>
          <a:r>
            <a:rPr lang="ja-JP" altLang="ja-JP" sz="1400">
              <a:solidFill>
                <a:schemeClr val="dk1"/>
              </a:solidFill>
              <a:effectLst/>
              <a:latin typeface="ＭＳ ゴシック"/>
              <a:ea typeface="ＭＳ ゴシック"/>
              <a:cs typeface="+mn-cs"/>
            </a:rPr>
            <a:t>万円の増となったが、その原因は、新市建設計画事業の進行に伴った合併特例債、臨時財政対策債、緊急防災・減災事業債の増である。</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来年度以降も合併特例債等の元利償還金の増加が見込まれる中、事業の選択と集中により、起債に大きく頼ることのない財政運営に努める。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lang="ja-JP" altLang="ja-JP" sz="1400">
              <a:solidFill>
                <a:schemeClr val="dk1"/>
              </a:solidFill>
              <a:effectLst/>
              <a:latin typeface="ＭＳ ゴシック"/>
              <a:ea typeface="ＭＳ ゴシック"/>
              <a:cs typeface="+mn-cs"/>
            </a:rPr>
            <a:t>分子の増加要因</a:t>
          </a:r>
          <a:r>
            <a:rPr lang="ja-JP" altLang="en-US" sz="1400">
              <a:solidFill>
                <a:schemeClr val="dk1"/>
              </a:solidFill>
              <a:effectLst/>
              <a:latin typeface="ＭＳ ゴシック"/>
              <a:ea typeface="ＭＳ ゴシック"/>
              <a:cs typeface="+mn-cs"/>
            </a:rPr>
            <a:t>は</a:t>
          </a:r>
          <a:r>
            <a:rPr lang="ja-JP" altLang="ja-JP" sz="1400">
              <a:solidFill>
                <a:schemeClr val="dk1"/>
              </a:solidFill>
              <a:effectLst/>
              <a:latin typeface="ＭＳ ゴシック"/>
              <a:ea typeface="ＭＳ ゴシック"/>
              <a:cs typeface="+mn-cs"/>
            </a:rPr>
            <a:t>、</a:t>
          </a:r>
          <a:r>
            <a:rPr lang="ja-JP" altLang="en-US" sz="1400">
              <a:solidFill>
                <a:schemeClr val="dk1"/>
              </a:solidFill>
              <a:effectLst/>
              <a:latin typeface="ＭＳ ゴシック"/>
              <a:ea typeface="ＭＳ ゴシック"/>
              <a:cs typeface="+mn-cs"/>
            </a:rPr>
            <a:t>地方債の現在高が前年度に比べ約</a:t>
          </a:r>
          <a:r>
            <a:rPr lang="en-US" altLang="ja-JP" sz="1400">
              <a:solidFill>
                <a:schemeClr val="dk1"/>
              </a:solidFill>
              <a:effectLst/>
              <a:latin typeface="ＭＳ ゴシック"/>
              <a:ea typeface="ＭＳ ゴシック"/>
              <a:cs typeface="+mn-cs"/>
            </a:rPr>
            <a:t>2</a:t>
          </a:r>
          <a:r>
            <a:rPr lang="ja-JP" altLang="en-US"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5,277</a:t>
          </a:r>
          <a:r>
            <a:rPr lang="ja-JP" altLang="en-US" sz="1400">
              <a:solidFill>
                <a:schemeClr val="dk1"/>
              </a:solidFill>
              <a:effectLst/>
              <a:latin typeface="ＭＳ ゴシック"/>
              <a:ea typeface="ＭＳ ゴシック"/>
              <a:cs typeface="+mn-cs"/>
            </a:rPr>
            <a:t>万円増加したため</a:t>
          </a:r>
          <a:r>
            <a:rPr lang="ja-JP"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　分子の減少要因としては、</a:t>
          </a:r>
          <a:r>
            <a:rPr lang="ja-JP" altLang="en-US" sz="1400">
              <a:solidFill>
                <a:schemeClr val="dk1"/>
              </a:solidFill>
              <a:effectLst/>
              <a:latin typeface="ＭＳ ゴシック"/>
              <a:ea typeface="ＭＳ ゴシック"/>
              <a:cs typeface="+mn-cs"/>
            </a:rPr>
            <a:t>財政調整基金残高が約</a:t>
          </a:r>
          <a:r>
            <a:rPr lang="en-US" altLang="ja-JP" sz="1400">
              <a:solidFill>
                <a:schemeClr val="dk1"/>
              </a:solidFill>
              <a:effectLst/>
              <a:latin typeface="ＭＳ ゴシック"/>
              <a:ea typeface="ＭＳ ゴシック"/>
              <a:cs typeface="+mn-cs"/>
            </a:rPr>
            <a:t>3</a:t>
          </a:r>
          <a:r>
            <a:rPr lang="ja-JP" altLang="en-US"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9,954</a:t>
          </a:r>
          <a:r>
            <a:rPr lang="ja-JP" altLang="en-US" sz="1400">
              <a:solidFill>
                <a:schemeClr val="dk1"/>
              </a:solidFill>
              <a:effectLst/>
              <a:latin typeface="ＭＳ ゴシック"/>
              <a:ea typeface="ＭＳ ゴシック"/>
              <a:cs typeface="+mn-cs"/>
            </a:rPr>
            <a:t>万円の増加、</a:t>
          </a:r>
          <a:r>
            <a:rPr lang="ja-JP" altLang="ja-JP" sz="1400">
              <a:solidFill>
                <a:schemeClr val="dk1"/>
              </a:solidFill>
              <a:effectLst/>
              <a:latin typeface="ＭＳ ゴシック"/>
              <a:ea typeface="ＭＳ ゴシック"/>
              <a:cs typeface="+mn-cs"/>
            </a:rPr>
            <a:t>また退職手当負担見込額が約</a:t>
          </a:r>
          <a:r>
            <a:rPr lang="en-US" altLang="ja-JP" sz="1400">
              <a:solidFill>
                <a:schemeClr val="dk1"/>
              </a:solidFill>
              <a:effectLst/>
              <a:latin typeface="ＭＳ ゴシック"/>
              <a:ea typeface="ＭＳ ゴシック"/>
              <a:cs typeface="+mn-cs"/>
            </a:rPr>
            <a:t>2</a:t>
          </a:r>
          <a:r>
            <a:rPr lang="ja-JP" altLang="ja-JP"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2,186</a:t>
          </a:r>
          <a:r>
            <a:rPr lang="ja-JP" altLang="ja-JP" sz="1400">
              <a:solidFill>
                <a:schemeClr val="dk1"/>
              </a:solidFill>
              <a:effectLst/>
              <a:latin typeface="ＭＳ ゴシック"/>
              <a:ea typeface="ＭＳ ゴシック"/>
              <a:cs typeface="+mn-cs"/>
            </a:rPr>
            <a:t>万円減少した</a:t>
          </a:r>
          <a:r>
            <a:rPr lang="ja-JP" altLang="en-US" sz="1400">
              <a:solidFill>
                <a:schemeClr val="dk1"/>
              </a:solidFill>
              <a:effectLst/>
              <a:latin typeface="ＭＳ ゴシック"/>
              <a:ea typeface="ＭＳ ゴシック"/>
              <a:cs typeface="+mn-cs"/>
            </a:rPr>
            <a:t>ことによる</a:t>
          </a:r>
          <a:r>
            <a:rPr lang="ja-JP"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　来年度以降も地方債の償還額が増加し、充当可能基金残高の減少も見込まれる中、事業実施の適正化を図り、財政の健全化に努める。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令和２年度は一部事務組合の解散による返還金等により、財政調整基金残高が約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9,900</a:t>
          </a:r>
          <a:r>
            <a:rPr kumimoji="1" lang="ja-JP" altLang="en-US" sz="1300">
              <a:solidFill>
                <a:schemeClr val="dk1"/>
              </a:solidFill>
              <a:effectLst/>
              <a:latin typeface="ＭＳ ゴシック"/>
              <a:ea typeface="ＭＳ ゴシック"/>
              <a:cs typeface="+mn-cs"/>
            </a:rPr>
            <a:t>千円増加したことにより、基金全体として約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2,000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年度より財政調整基金を取崩したことにより基金残高</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減少</a:t>
          </a:r>
          <a:r>
            <a:rPr lang="ja-JP" altLang="en-US" sz="1300">
              <a:solidFill>
                <a:schemeClr val="dk1"/>
              </a:solidFill>
              <a:effectLst/>
              <a:latin typeface="ＭＳ ゴシック"/>
              <a:ea typeface="ＭＳ ゴシック"/>
              <a:cs typeface="+mn-cs"/>
            </a:rPr>
            <a:t>傾向が続いている</a:t>
          </a:r>
          <a:r>
            <a:rPr lang="ja-JP" altLang="ja-JP" sz="1300">
              <a:solidFill>
                <a:schemeClr val="dk1"/>
              </a:solidFill>
              <a:effectLst/>
              <a:latin typeface="ＭＳ ゴシック"/>
              <a:ea typeface="ＭＳ ゴシック"/>
              <a:cs typeface="+mn-cs"/>
            </a:rPr>
            <a:t>。今後も、限りある予算の効率性を高め、持続可能な財政運営に努める。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ja-JP" sz="1300">
              <a:solidFill>
                <a:schemeClr val="dk1"/>
              </a:solidFill>
              <a:effectLst/>
              <a:latin typeface="ＭＳ ゴシック"/>
              <a:ea typeface="ＭＳ ゴシック"/>
              <a:cs typeface="+mn-cs"/>
            </a:rPr>
            <a:t>　地域振興基金：市民の連帯の強化、地域の振興等に要する経費の財源に充てる基金</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体力づくりセンター整備基金：体力づくりセンターの整備に要する資金に充てるための基金</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　国営十津川紀ノ川二期事業費償還基金：国が行った国営十津川紀の川二期事業の負担金の償還財源の効率的な運用を図るための基金</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：公共施設整備のため</a:t>
          </a:r>
          <a:r>
            <a:rPr lang="en-US" altLang="ja-JP" sz="1300">
              <a:solidFill>
                <a:schemeClr val="dk1"/>
              </a:solidFill>
              <a:effectLst/>
              <a:latin typeface="ＭＳ ゴシック"/>
              <a:ea typeface="ＭＳ ゴシック"/>
              <a:cs typeface="+mn-cs"/>
            </a:rPr>
            <a:t>1</a:t>
          </a:r>
          <a:r>
            <a:rPr lang="ja-JP" altLang="ja-JP"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9,000</a:t>
          </a:r>
          <a:r>
            <a:rPr lang="ja-JP" altLang="ja-JP" sz="1300">
              <a:solidFill>
                <a:schemeClr val="dk1"/>
              </a:solidFill>
              <a:effectLst/>
              <a:latin typeface="ＭＳ ゴシック"/>
              <a:ea typeface="ＭＳ ゴシック"/>
              <a:cs typeface="+mn-cs"/>
            </a:rPr>
            <a:t>万円を取崩した。</a:t>
          </a:r>
          <a:endParaRPr lang="ja-JP" altLang="ja-JP" sz="1300">
            <a:effectLst/>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：体力づくりセンターの維持補修のため約</a:t>
          </a:r>
          <a:r>
            <a:rPr lang="en-US" altLang="ja-JP" sz="1300">
              <a:solidFill>
                <a:schemeClr val="dk1"/>
              </a:solidFill>
              <a:effectLst/>
              <a:latin typeface="ＭＳ ゴシック"/>
              <a:ea typeface="ＭＳ ゴシック"/>
              <a:cs typeface="+mn-cs"/>
            </a:rPr>
            <a:t>1,900</a:t>
          </a:r>
          <a:r>
            <a:rPr lang="ja-JP" altLang="ja-JP" sz="1300">
              <a:solidFill>
                <a:schemeClr val="dk1"/>
              </a:solidFill>
              <a:effectLst/>
              <a:latin typeface="ＭＳ ゴシック"/>
              <a:ea typeface="ＭＳ ゴシック"/>
              <a:cs typeface="+mn-cs"/>
            </a:rPr>
            <a:t>万円を取崩し、体力づくりセンター運営収益金</a:t>
          </a:r>
          <a:br>
            <a:rPr lang="en-US" altLang="ja-JP" sz="1300">
              <a:solidFill>
                <a:schemeClr val="dk1"/>
              </a:solidFill>
              <a:effectLst/>
              <a:latin typeface="ＭＳ ゴシック"/>
              <a:ea typeface="ＭＳ ゴシック"/>
              <a:cs typeface="+mn-cs"/>
            </a:rPr>
          </a:b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約</a:t>
          </a:r>
          <a:r>
            <a:rPr lang="en-US" altLang="ja-JP" sz="1300">
              <a:solidFill>
                <a:schemeClr val="dk1"/>
              </a:solidFill>
              <a:effectLst/>
              <a:latin typeface="ＭＳ ゴシック"/>
              <a:ea typeface="ＭＳ ゴシック"/>
              <a:cs typeface="+mn-cs"/>
            </a:rPr>
            <a:t>900</a:t>
          </a:r>
          <a:r>
            <a:rPr lang="ja-JP" altLang="ja-JP" sz="1300">
              <a:solidFill>
                <a:schemeClr val="dk1"/>
              </a:solidFill>
              <a:effectLst/>
              <a:latin typeface="ＭＳ ゴシック"/>
              <a:ea typeface="ＭＳ ゴシック"/>
              <a:cs typeface="+mn-cs"/>
            </a:rPr>
            <a:t>万円を積み立てたことによる。</a:t>
          </a:r>
          <a:endParaRPr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国営十津川紀ノ川二期工事費償還基金：国営十津川紀ノ川二期工事費償還のため約</a:t>
          </a:r>
          <a:r>
            <a:rPr lang="en-US" altLang="ja-JP" sz="1300">
              <a:solidFill>
                <a:schemeClr val="dk1"/>
              </a:solidFill>
              <a:effectLst/>
              <a:latin typeface="ＭＳ ゴシック"/>
              <a:ea typeface="ＭＳ ゴシック"/>
              <a:cs typeface="+mn-cs"/>
            </a:rPr>
            <a:t>2,630</a:t>
          </a:r>
          <a:r>
            <a:rPr lang="ja-JP" altLang="ja-JP" sz="1300">
              <a:solidFill>
                <a:schemeClr val="dk1"/>
              </a:solidFill>
              <a:effectLst/>
              <a:latin typeface="ＭＳ ゴシック"/>
              <a:ea typeface="ＭＳ ゴシック"/>
              <a:cs typeface="+mn-cs"/>
            </a:rPr>
            <a:t>万円を取崩した。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地域振興基金は財源となる合併特例債の償還が進むことにより減少を想定している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令和</a:t>
          </a:r>
          <a:r>
            <a:rPr lang="ja-JP" altLang="en-US" sz="1300">
              <a:solidFill>
                <a:schemeClr val="dk1"/>
              </a:solidFill>
              <a:effectLst/>
              <a:latin typeface="ＭＳ ゴシック"/>
              <a:ea typeface="ＭＳ ゴシック"/>
              <a:cs typeface="+mn-cs"/>
            </a:rPr>
            <a:t>２</a:t>
          </a:r>
          <a:r>
            <a:rPr lang="ja-JP" altLang="ja-JP" sz="1300">
              <a:solidFill>
                <a:schemeClr val="dk1"/>
              </a:solidFill>
              <a:effectLst/>
              <a:latin typeface="ＭＳ ゴシック"/>
              <a:ea typeface="ＭＳ ゴシック"/>
              <a:cs typeface="+mn-cs"/>
            </a:rPr>
            <a:t>年度は</a:t>
          </a:r>
          <a:r>
            <a:rPr lang="ja-JP" altLang="en-US" sz="1300">
              <a:solidFill>
                <a:schemeClr val="dk1"/>
              </a:solidFill>
              <a:effectLst/>
              <a:latin typeface="ＭＳ ゴシック"/>
              <a:ea typeface="ＭＳ ゴシック"/>
              <a:cs typeface="+mn-cs"/>
            </a:rPr>
            <a:t>財源不足により</a:t>
          </a:r>
          <a:r>
            <a:rPr lang="en-US" altLang="ja-JP" sz="1300">
              <a:solidFill>
                <a:sysClr val="windowText" lastClr="000000"/>
              </a:solidFill>
              <a:effectLst/>
              <a:latin typeface="ＭＳ ゴシック"/>
              <a:ea typeface="ＭＳ ゴシック"/>
              <a:cs typeface="+mn-cs"/>
            </a:rPr>
            <a:t>1</a:t>
          </a:r>
          <a:r>
            <a:rPr lang="ja-JP" altLang="ja-JP" sz="1300">
              <a:solidFill>
                <a:sysClr val="windowText" lastClr="000000"/>
              </a:solidFill>
              <a:effectLst/>
              <a:latin typeface="ＭＳ ゴシック"/>
              <a:ea typeface="ＭＳ ゴシック"/>
              <a:cs typeface="+mn-cs"/>
            </a:rPr>
            <a:t>億</a:t>
          </a:r>
          <a:r>
            <a:rPr lang="en-US" altLang="ja-JP" sz="1300">
              <a:solidFill>
                <a:sysClr val="windowText" lastClr="000000"/>
              </a:solidFill>
              <a:effectLst/>
              <a:latin typeface="ＭＳ ゴシック"/>
              <a:ea typeface="ＭＳ ゴシック"/>
              <a:cs typeface="+mn-cs"/>
            </a:rPr>
            <a:t>600</a:t>
          </a:r>
          <a:r>
            <a:rPr lang="ja-JP" altLang="ja-JP" sz="1300">
              <a:solidFill>
                <a:sysClr val="windowText" lastClr="000000"/>
              </a:solidFill>
              <a:effectLst/>
              <a:latin typeface="ＭＳ ゴシック"/>
              <a:ea typeface="ＭＳ ゴシック"/>
              <a:cs typeface="+mn-cs"/>
            </a:rPr>
            <a:t>万円</a:t>
          </a:r>
          <a:r>
            <a:rPr lang="ja-JP" altLang="ja-JP" sz="1300">
              <a:solidFill>
                <a:schemeClr val="dk1"/>
              </a:solidFill>
              <a:effectLst/>
              <a:latin typeface="ＭＳ ゴシック"/>
              <a:ea typeface="ＭＳ ゴシック"/>
              <a:cs typeface="+mn-cs"/>
            </a:rPr>
            <a:t>の基金を取崩し</a:t>
          </a:r>
          <a:r>
            <a:rPr lang="ja-JP" altLang="en-US" sz="1300">
              <a:solidFill>
                <a:schemeClr val="dk1"/>
              </a:solidFill>
              <a:effectLst/>
              <a:latin typeface="ＭＳ ゴシック"/>
              <a:ea typeface="ＭＳ ゴシック"/>
              <a:cs typeface="+mn-cs"/>
            </a:rPr>
            <a:t>を行ったが、加入していた一部事務組合の解散</a:t>
          </a:r>
          <a:r>
            <a:rPr kumimoji="1" lang="ja-JP" altLang="ja-JP" sz="1300">
              <a:solidFill>
                <a:schemeClr val="dk1"/>
              </a:solidFill>
              <a:effectLst/>
              <a:latin typeface="ＭＳ ゴシック"/>
              <a:ea typeface="ＭＳ ゴシック"/>
              <a:cs typeface="+mn-cs"/>
            </a:rPr>
            <a:t>による返還金</a:t>
          </a:r>
          <a:r>
            <a:rPr lang="ja-JP" altLang="en-US" sz="1300">
              <a:solidFill>
                <a:schemeClr val="dk1"/>
              </a:solidFill>
              <a:effectLst/>
              <a:latin typeface="ＭＳ ゴシック"/>
              <a:ea typeface="ＭＳ ゴシック"/>
              <a:cs typeface="+mn-cs"/>
            </a:rPr>
            <a:t>等により約</a:t>
          </a:r>
          <a:r>
            <a:rPr lang="en-US" altLang="ja-JP" sz="1300">
              <a:solidFill>
                <a:schemeClr val="dk1"/>
              </a:solidFill>
              <a:effectLst/>
              <a:latin typeface="ＭＳ ゴシック"/>
              <a:ea typeface="ＭＳ ゴシック"/>
              <a:cs typeface="+mn-cs"/>
            </a:rPr>
            <a:t>3</a:t>
          </a:r>
          <a:r>
            <a:rPr lang="ja-JP" altLang="en-US"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9,954</a:t>
          </a:r>
          <a:r>
            <a:rPr lang="ja-JP" altLang="en-US" sz="1300">
              <a:solidFill>
                <a:schemeClr val="dk1"/>
              </a:solidFill>
              <a:effectLst/>
              <a:latin typeface="ＭＳ ゴシック"/>
              <a:ea typeface="ＭＳ ゴシック"/>
              <a:cs typeface="+mn-cs"/>
            </a:rPr>
            <a:t>万円の残高の増額となっている</a:t>
          </a:r>
          <a:r>
            <a:rPr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年度より財政調整基金を取崩している。今後も、限りある予算の効率性を高め、財政調整基金に頼らない</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減債基金は令和</a:t>
          </a:r>
          <a:r>
            <a:rPr lang="ja-JP" altLang="en-US" sz="1300">
              <a:solidFill>
                <a:schemeClr val="dk1"/>
              </a:solidFill>
              <a:effectLst/>
              <a:latin typeface="ＭＳ ゴシック"/>
              <a:ea typeface="ＭＳ ゴシック"/>
              <a:cs typeface="+mn-cs"/>
            </a:rPr>
            <a:t>２</a:t>
          </a:r>
          <a:r>
            <a:rPr lang="ja-JP" altLang="ja-JP" sz="1300">
              <a:solidFill>
                <a:schemeClr val="dk1"/>
              </a:solidFill>
              <a:effectLst/>
              <a:latin typeface="ＭＳ ゴシック"/>
              <a:ea typeface="ＭＳ ゴシック"/>
              <a:cs typeface="+mn-cs"/>
            </a:rPr>
            <a:t>年度には取崩しも積立も行っていない。</a:t>
          </a:r>
          <a:endParaRPr lang="en-US" altLang="ja-JP" sz="1300">
            <a:solidFill>
              <a:schemeClr val="dk1"/>
            </a:solidFill>
            <a:effectLst/>
            <a:latin typeface="ＭＳ ゴシック"/>
            <a:ea typeface="ＭＳ ゴシック"/>
            <a:cs typeface="+mn-cs"/>
          </a:endParaRPr>
        </a:p>
        <a:p>
          <a:pPr eaLnBrk="1" fontAlgn="auto" latinLnBrk="0" hangingPunct="1"/>
          <a:endParaRPr lang="en-US" altLang="ja-JP" sz="1300">
            <a:solidFill>
              <a:schemeClr val="dk1"/>
            </a:solidFill>
            <a:effectLst/>
            <a:latin typeface="ＭＳ ゴシック"/>
            <a:ea typeface="ＭＳ ゴシック"/>
            <a:cs typeface="+mn-cs"/>
          </a:endParaRPr>
        </a:p>
        <a:p>
          <a:pPr eaLnBrk="1" fontAlgn="auto" latinLnBrk="0" hangingPunct="1"/>
          <a:endParaRPr lang="en-US" altLang="ja-JP" sz="1300">
            <a:solidFill>
              <a:schemeClr val="dk1"/>
            </a:solidFill>
            <a:effectLst/>
            <a:latin typeface="ＭＳ ゴシック"/>
            <a:ea typeface="ＭＳ ゴシック"/>
            <a:cs typeface="+mn-cs"/>
          </a:endParaRPr>
        </a:p>
        <a:p>
          <a:pPr eaLnBrk="1" fontAlgn="auto" latinLnBrk="0" hangingPunct="1"/>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減債基金は平成</a:t>
          </a:r>
          <a:r>
            <a:rPr lang="en-US" altLang="ja-JP" sz="1300">
              <a:solidFill>
                <a:schemeClr val="dk1"/>
              </a:solidFill>
              <a:effectLst/>
              <a:latin typeface="ＭＳ ゴシック"/>
              <a:ea typeface="ＭＳ ゴシック"/>
              <a:cs typeface="+mn-cs"/>
            </a:rPr>
            <a:t>20</a:t>
          </a:r>
          <a:r>
            <a:rPr lang="ja-JP" altLang="ja-JP" sz="1300">
              <a:solidFill>
                <a:schemeClr val="dk1"/>
              </a:solidFill>
              <a:effectLst/>
              <a:latin typeface="ＭＳ ゴシック"/>
              <a:ea typeface="ＭＳ ゴシック"/>
              <a:cs typeface="+mn-cs"/>
            </a:rPr>
            <a:t>年度以降取崩しも積立も行っていない。今後も基金の維持に努める。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有形固定資産減価償却率は令和元年度数値より0</a:t>
          </a:r>
          <a:r>
            <a:rPr kumimoji="1" lang="en-US" altLang="ja-JP" sz="900">
              <a:solidFill>
                <a:sysClr val="windowText" lastClr="000000"/>
              </a:solidFill>
              <a:latin typeface="ＭＳ Ｐゴシック"/>
              <a:ea typeface="ＭＳ Ｐゴシック"/>
            </a:rPr>
            <a:t>.6</a:t>
          </a:r>
          <a:r>
            <a:rPr kumimoji="1" lang="ja-JP" altLang="en-US" sz="900">
              <a:solidFill>
                <a:sysClr val="windowText" lastClr="000000"/>
              </a:solidFill>
              <a:latin typeface="ＭＳ Ｐゴシック"/>
              <a:ea typeface="ＭＳ Ｐゴシック"/>
            </a:rPr>
            <a:t>ポイント上昇して</a:t>
          </a:r>
          <a:r>
            <a:rPr kumimoji="1" lang="en-US" altLang="ja-JP" sz="900">
              <a:solidFill>
                <a:sysClr val="windowText" lastClr="000000"/>
              </a:solidFill>
              <a:latin typeface="ＭＳ Ｐゴシック"/>
              <a:ea typeface="ＭＳ Ｐゴシック"/>
            </a:rPr>
            <a:t>68.4%</a:t>
          </a:r>
          <a:r>
            <a:rPr kumimoji="1" lang="ja-JP" altLang="en-US" sz="900">
              <a:solidFill>
                <a:sysClr val="windowText" lastClr="000000"/>
              </a:solidFill>
              <a:latin typeface="ＭＳ Ｐゴシック"/>
              <a:ea typeface="ＭＳ Ｐゴシック"/>
            </a:rPr>
            <a:t>となり、全国平均値、奈良県平均値、類似団体内平均値を上回っている。令和元年度の数値と比較すると、認定こども園・幼稚園・保育所、体育館・プール及び消防施設等の減価償却率が減少している施設（詳細は分析表①及び②を参照）はあるが、全体としては減価償却率は増加している。本市施設については</a:t>
          </a:r>
          <a:r>
            <a:rPr kumimoji="1" lang="en-US" altLang="ja-JP" sz="900">
              <a:solidFill>
                <a:sysClr val="windowText" lastClr="000000"/>
              </a:solidFill>
              <a:latin typeface="ＭＳ Ｐゴシック"/>
              <a:ea typeface="ＭＳ Ｐゴシック"/>
            </a:rPr>
            <a:t>1990</a:t>
          </a:r>
          <a:r>
            <a:rPr kumimoji="1" lang="ja-JP" altLang="en-US" sz="900">
              <a:solidFill>
                <a:sysClr val="windowText" lastClr="000000"/>
              </a:solidFill>
              <a:latin typeface="ＭＳ Ｐゴシック"/>
              <a:ea typeface="ＭＳ Ｐゴシック"/>
            </a:rPr>
            <a:t>年代前半までに整備された施設が多く、今後の更新改修時期が一定時期に集中すると、大きな財政負担となることが予測されることから「葛城市公共施設マネジメント基本計画」や「葛城市公共施設等総合管理計画」等に基づき、施設の長寿命化などの老朽化対策を計画的に取り組んでいく。</a:t>
          </a:r>
          <a:endParaRPr kumimoji="1" lang="ja-JP" altLang="en-US" sz="1050">
            <a:solidFill>
              <a:sysClr val="windowText" lastClr="000000"/>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46481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3860"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831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3860" cy="25844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2400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127635</xdr:rowOff>
    </xdr:from>
    <xdr:ext cx="403860" cy="25908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60426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6139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137160</xdr:rowOff>
    </xdr:from>
    <xdr:to>
      <xdr:col>23</xdr:col>
      <xdr:colOff>136525</xdr:colOff>
      <xdr:row>33</xdr:row>
      <xdr:rowOff>67310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115570</xdr:rowOff>
    </xdr:from>
    <xdr:ext cx="403860" cy="259080"/>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373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118745</xdr:rowOff>
    </xdr:from>
    <xdr:to>
      <xdr:col>19</xdr:col>
      <xdr:colOff>187325</xdr:colOff>
      <xdr:row>33</xdr:row>
      <xdr:rowOff>48895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169545</xdr:rowOff>
    </xdr:from>
    <xdr:to>
      <xdr:col>23</xdr:col>
      <xdr:colOff>85725</xdr:colOff>
      <xdr:row>33</xdr:row>
      <xdr:rowOff>16510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427470"/>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66040</xdr:rowOff>
    </xdr:from>
    <xdr:to>
      <xdr:col>15</xdr:col>
      <xdr:colOff>187325</xdr:colOff>
      <xdr:row>32</xdr:row>
      <xdr:rowOff>167640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116840</xdr:rowOff>
    </xdr:from>
    <xdr:to>
      <xdr:col>19</xdr:col>
      <xdr:colOff>136525</xdr:colOff>
      <xdr:row>32</xdr:row>
      <xdr:rowOff>169545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37476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22860</xdr:rowOff>
    </xdr:from>
    <xdr:to>
      <xdr:col>11</xdr:col>
      <xdr:colOff>187325</xdr:colOff>
      <xdr:row>32</xdr:row>
      <xdr:rowOff>124460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73660</xdr:rowOff>
    </xdr:from>
    <xdr:to>
      <xdr:col>15</xdr:col>
      <xdr:colOff>136525</xdr:colOff>
      <xdr:row>32</xdr:row>
      <xdr:rowOff>116840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633158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16510</xdr:rowOff>
    </xdr:from>
    <xdr:to>
      <xdr:col>7</xdr:col>
      <xdr:colOff>187325</xdr:colOff>
      <xdr:row>32</xdr:row>
      <xdr:rowOff>118110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67310</xdr:rowOff>
    </xdr:from>
    <xdr:to>
      <xdr:col>11</xdr:col>
      <xdr:colOff>136525</xdr:colOff>
      <xdr:row>32</xdr:row>
      <xdr:rowOff>73660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32523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170815</xdr:rowOff>
    </xdr:from>
    <xdr:ext cx="403860" cy="25844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9143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3860" cy="25908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908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127635</xdr:rowOff>
    </xdr:from>
    <xdr:ext cx="403860"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871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3860" cy="25781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821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40640</xdr:rowOff>
    </xdr:from>
    <xdr:ext cx="403860" cy="25781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470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158750</xdr:rowOff>
    </xdr:from>
    <xdr:ext cx="403860" cy="25908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416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115570</xdr:rowOff>
    </xdr:from>
    <xdr:ext cx="403860"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373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109220</xdr:rowOff>
    </xdr:from>
    <xdr:ext cx="403860" cy="25781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3671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[ 955.5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全国平均、県平均及び類似団体内平均値を上回っている。　令和2年度数値については、将来負担額の減少及び財政調整基金等の充当可能財源の増加等が影響し、令和元年度よりも137.5ポイントの減少となっている。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15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9575" cy="22415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16763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35749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9435" cy="259080"/>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68591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8630" cy="257810"/>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5132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35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11430</xdr:rowOff>
    </xdr:from>
    <xdr:ext cx="468630" cy="25908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7550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90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117475</xdr:rowOff>
    </xdr:from>
    <xdr:to>
      <xdr:col>76</xdr:col>
      <xdr:colOff>73025</xdr:colOff>
      <xdr:row>33</xdr:row>
      <xdr:rowOff>47625</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96520</xdr:rowOff>
    </xdr:from>
    <xdr:ext cx="468630" cy="25908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6354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158115</xdr:rowOff>
    </xdr:from>
    <xdr:to>
      <xdr:col>72</xdr:col>
      <xdr:colOff>123825</xdr:colOff>
      <xdr:row>34</xdr:row>
      <xdr:rowOff>88265</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168275</xdr:rowOff>
    </xdr:from>
    <xdr:to>
      <xdr:col>76</xdr:col>
      <xdr:colOff>22225</xdr:colOff>
      <xdr:row>34</xdr:row>
      <xdr:rowOff>37465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4084300" y="6426200"/>
          <a:ext cx="711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35</xdr:row>
      <xdr:rowOff>0</xdr:rowOff>
    </xdr:from>
    <xdr:to>
      <xdr:col>68</xdr:col>
      <xdr:colOff>123825</xdr:colOff>
      <xdr:row>35</xdr:row>
      <xdr:rowOff>101600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37465</xdr:rowOff>
    </xdr:from>
    <xdr:to>
      <xdr:col>72</xdr:col>
      <xdr:colOff>73025</xdr:colOff>
      <xdr:row>35</xdr:row>
      <xdr:rowOff>50800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6638290"/>
          <a:ext cx="762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113665</xdr:rowOff>
    </xdr:from>
    <xdr:to>
      <xdr:col>64</xdr:col>
      <xdr:colOff>123825</xdr:colOff>
      <xdr:row>34</xdr:row>
      <xdr:rowOff>43815</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164465</xdr:rowOff>
    </xdr:from>
    <xdr:to>
      <xdr:col>68</xdr:col>
      <xdr:colOff>73025</xdr:colOff>
      <xdr:row>35</xdr:row>
      <xdr:rowOff>50800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12560300" y="6593840"/>
          <a:ext cx="762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147320</xdr:rowOff>
    </xdr:from>
    <xdr:to>
      <xdr:col>60</xdr:col>
      <xdr:colOff>123825</xdr:colOff>
      <xdr:row>35</xdr:row>
      <xdr:rowOff>77470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164465</xdr:rowOff>
    </xdr:from>
    <xdr:to>
      <xdr:col>64</xdr:col>
      <xdr:colOff>73025</xdr:colOff>
      <xdr:row>35</xdr:row>
      <xdr:rowOff>26670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1798300" y="6593840"/>
          <a:ext cx="762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27305</xdr:rowOff>
    </xdr:from>
    <xdr:ext cx="468630" cy="259080"/>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770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22225</xdr:rowOff>
    </xdr:from>
    <xdr:ext cx="468630" cy="258445"/>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57658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29845</xdr:rowOff>
    </xdr:from>
    <xdr:ext cx="468630" cy="25781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5773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156210</xdr:rowOff>
    </xdr:from>
    <xdr:ext cx="468630" cy="257810"/>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572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34</xdr:row>
      <xdr:rowOff>79375</xdr:rowOff>
    </xdr:from>
    <xdr:ext cx="560705" cy="258445"/>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790930" y="668020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35</xdr:row>
      <xdr:rowOff>92710</xdr:rowOff>
    </xdr:from>
    <xdr:ext cx="560705" cy="259080"/>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41630" y="68649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34</xdr:row>
      <xdr:rowOff>35560</xdr:rowOff>
    </xdr:from>
    <xdr:ext cx="560705" cy="259080"/>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279630" y="66363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35</xdr:row>
      <xdr:rowOff>68580</xdr:rowOff>
    </xdr:from>
    <xdr:ext cx="560705" cy="259080"/>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17630" y="684085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737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781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74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99060</xdr:rowOff>
    </xdr:from>
    <xdr:ext cx="405130" cy="25781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427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18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40640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684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166370</xdr:rowOff>
    </xdr:from>
    <xdr:to>
      <xdr:col>19</xdr:col>
      <xdr:colOff>177800</xdr:colOff>
      <xdr:row>37</xdr:row>
      <xdr:rowOff>24765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385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90170</xdr:rowOff>
    </xdr:from>
    <xdr:to>
      <xdr:col>10</xdr:col>
      <xdr:colOff>165100</xdr:colOff>
      <xdr:row>37</xdr:row>
      <xdr:rowOff>20320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36</xdr:row>
      <xdr:rowOff>166370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13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140970</xdr:rowOff>
    </xdr:from>
    <xdr:to>
      <xdr:col>10</xdr:col>
      <xdr:colOff>114300</xdr:colOff>
      <xdr:row>36</xdr:row>
      <xdr:rowOff>148590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130300" y="6313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9525</xdr:rowOff>
    </xdr:from>
    <xdr:ext cx="405130" cy="25781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524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160020</xdr:rowOff>
    </xdr:from>
    <xdr:ext cx="40386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503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135255</xdr:rowOff>
    </xdr:from>
    <xdr:ext cx="403860" cy="25781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478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100965</xdr:rowOff>
    </xdr:from>
    <xdr:ext cx="403860" cy="25781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444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92075</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092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61595</xdr:rowOff>
    </xdr:from>
    <xdr:ext cx="40386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062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36830</xdr:rowOff>
    </xdr:from>
    <xdr:ext cx="40386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03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44450</xdr:rowOff>
    </xdr:from>
    <xdr:ext cx="40386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04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9531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781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0834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07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781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470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32385</xdr:rowOff>
    </xdr:from>
    <xdr:ext cx="534670" cy="25781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3760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18415</xdr:rowOff>
    </xdr:from>
    <xdr:to>
      <xdr:col>55</xdr:col>
      <xdr:colOff>50800</xdr:colOff>
      <xdr:row>40</xdr:row>
      <xdr:rowOff>120650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168275</xdr:rowOff>
    </xdr:from>
    <xdr:ext cx="469900" cy="257810"/>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854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69215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69265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18415</xdr:rowOff>
    </xdr:from>
    <xdr:to>
      <xdr:col>46</xdr:col>
      <xdr:colOff>38100</xdr:colOff>
      <xdr:row>40</xdr:row>
      <xdr:rowOff>120650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69215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926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27305</xdr:rowOff>
    </xdr:from>
    <xdr:to>
      <xdr:col>41</xdr:col>
      <xdr:colOff>101600</xdr:colOff>
      <xdr:row>40</xdr:row>
      <xdr:rowOff>128905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69215</xdr:rowOff>
    </xdr:from>
    <xdr:to>
      <xdr:col>45</xdr:col>
      <xdr:colOff>177800</xdr:colOff>
      <xdr:row>40</xdr:row>
      <xdr:rowOff>78105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9272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20320</xdr:rowOff>
    </xdr:from>
    <xdr:to>
      <xdr:col>36</xdr:col>
      <xdr:colOff>165100</xdr:colOff>
      <xdr:row>40</xdr:row>
      <xdr:rowOff>121920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71120</xdr:rowOff>
    </xdr:from>
    <xdr:to>
      <xdr:col>41</xdr:col>
      <xdr:colOff>50800</xdr:colOff>
      <xdr:row>40</xdr:row>
      <xdr:rowOff>78105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69291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163830</xdr:rowOff>
    </xdr:from>
    <xdr:ext cx="534670" cy="25908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59265" y="633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6985</xdr:rowOff>
    </xdr:from>
    <xdr:ext cx="533400" cy="25781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482965" y="6350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635</xdr:rowOff>
    </xdr:from>
    <xdr:ext cx="533400" cy="25908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593965" y="6344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162560</xdr:rowOff>
    </xdr:from>
    <xdr:ext cx="533400" cy="25908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04965" y="6334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110490</xdr:rowOff>
    </xdr:from>
    <xdr:ext cx="469900" cy="25781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91650" y="6968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111125</xdr:rowOff>
    </xdr:from>
    <xdr:ext cx="468630" cy="25781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515350" y="6969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120650</xdr:rowOff>
    </xdr:from>
    <xdr:ext cx="468630" cy="25781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626350" y="697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113030</xdr:rowOff>
    </xdr:from>
    <xdr:ext cx="468630" cy="2590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37350" y="6971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211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781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9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2540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46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158115</xdr:rowOff>
    </xdr:from>
    <xdr:to>
      <xdr:col>24</xdr:col>
      <xdr:colOff>114300</xdr:colOff>
      <xdr:row>61</xdr:row>
      <xdr:rowOff>88265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9525</xdr:rowOff>
    </xdr:from>
    <xdr:ext cx="405130" cy="25781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296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128905</xdr:rowOff>
    </xdr:from>
    <xdr:to>
      <xdr:col>20</xdr:col>
      <xdr:colOff>38100</xdr:colOff>
      <xdr:row>61</xdr:row>
      <xdr:rowOff>59055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8255</xdr:rowOff>
    </xdr:from>
    <xdr:to>
      <xdr:col>24</xdr:col>
      <xdr:colOff>63500</xdr:colOff>
      <xdr:row>61</xdr:row>
      <xdr:rowOff>37465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667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8255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35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66675</xdr:rowOff>
    </xdr:from>
    <xdr:to>
      <xdr:col>10</xdr:col>
      <xdr:colOff>165100</xdr:colOff>
      <xdr:row>60</xdr:row>
      <xdr:rowOff>168275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117475</xdr:rowOff>
    </xdr:from>
    <xdr:to>
      <xdr:col>15</xdr:col>
      <xdr:colOff>50800</xdr:colOff>
      <xdr:row>60</xdr:row>
      <xdr:rowOff>148590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04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37465</xdr:rowOff>
    </xdr:from>
    <xdr:to>
      <xdr:col>6</xdr:col>
      <xdr:colOff>38100</xdr:colOff>
      <xdr:row>60</xdr:row>
      <xdr:rowOff>139065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88265</xdr:rowOff>
    </xdr:from>
    <xdr:to>
      <xdr:col>10</xdr:col>
      <xdr:colOff>114300</xdr:colOff>
      <xdr:row>60</xdr:row>
      <xdr:rowOff>117475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3752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67310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18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45085</xdr:rowOff>
    </xdr:from>
    <xdr:ext cx="403860" cy="25844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503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22225</xdr:rowOff>
    </xdr:from>
    <xdr:ext cx="403860" cy="258445"/>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4806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164465</xdr:rowOff>
    </xdr:from>
    <xdr:ext cx="403860" cy="25908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451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50165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50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44450</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16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13335</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128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155575</xdr:rowOff>
    </xdr:from>
    <xdr:ext cx="403860" cy="25781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099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6031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810"/>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F00-0000E9000000}"/>
            </a:ext>
          </a:extLst>
        </xdr:cNvPr>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7810"/>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F00-0000EB000000}"/>
            </a:ext>
          </a:extLst>
        </xdr:cNvPr>
        <xdr:cNvSpPr txBox="1"/>
      </xdr:nvSpPr>
      <xdr:spPr>
        <a:xfrm>
          <a:off x="10515600" y="9378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xdr:rowOff>
    </xdr:from>
    <xdr:ext cx="598805" cy="257810"/>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F00-0000ED000000}"/>
            </a:ext>
          </a:extLst>
        </xdr:cNvPr>
        <xdr:cNvSpPr txBox="1"/>
      </xdr:nvSpPr>
      <xdr:spPr>
        <a:xfrm>
          <a:off x="10515600" y="104648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43815</xdr:rowOff>
    </xdr:from>
    <xdr:to>
      <xdr:col>55</xdr:col>
      <xdr:colOff>50800</xdr:colOff>
      <xdr:row>64</xdr:row>
      <xdr:rowOff>145415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130175</xdr:rowOff>
    </xdr:from>
    <xdr:ext cx="534670" cy="259080"/>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F00-0000F9000000}"/>
            </a:ext>
          </a:extLst>
        </xdr:cNvPr>
        <xdr:cNvSpPr txBox="1"/>
      </xdr:nvSpPr>
      <xdr:spPr>
        <a:xfrm>
          <a:off x="10515600" y="1093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43815</xdr:rowOff>
    </xdr:from>
    <xdr:to>
      <xdr:col>50</xdr:col>
      <xdr:colOff>165100</xdr:colOff>
      <xdr:row>64</xdr:row>
      <xdr:rowOff>145415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94615</xdr:rowOff>
    </xdr:from>
    <xdr:to>
      <xdr:col>55</xdr:col>
      <xdr:colOff>0</xdr:colOff>
      <xdr:row>64</xdr:row>
      <xdr:rowOff>94615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110674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43815</xdr:rowOff>
    </xdr:from>
    <xdr:to>
      <xdr:col>46</xdr:col>
      <xdr:colOff>38100</xdr:colOff>
      <xdr:row>64</xdr:row>
      <xdr:rowOff>145415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94615</xdr:rowOff>
    </xdr:from>
    <xdr:to>
      <xdr:col>50</xdr:col>
      <xdr:colOff>114300</xdr:colOff>
      <xdr:row>64</xdr:row>
      <xdr:rowOff>94615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43815</xdr:rowOff>
    </xdr:from>
    <xdr:to>
      <xdr:col>41</xdr:col>
      <xdr:colOff>101600</xdr:colOff>
      <xdr:row>64</xdr:row>
      <xdr:rowOff>145415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94615</xdr:rowOff>
    </xdr:from>
    <xdr:to>
      <xdr:col>45</xdr:col>
      <xdr:colOff>177800</xdr:colOff>
      <xdr:row>64</xdr:row>
      <xdr:rowOff>94615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43180</xdr:rowOff>
    </xdr:from>
    <xdr:to>
      <xdr:col>36</xdr:col>
      <xdr:colOff>165100</xdr:colOff>
      <xdr:row>64</xdr:row>
      <xdr:rowOff>144780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93980</xdr:rowOff>
    </xdr:from>
    <xdr:to>
      <xdr:col>41</xdr:col>
      <xdr:colOff>50800</xdr:colOff>
      <xdr:row>64</xdr:row>
      <xdr:rowOff>94615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1066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143510</xdr:rowOff>
    </xdr:from>
    <xdr:ext cx="597535" cy="257810"/>
    <xdr:sp macro="" textlink="">
      <xdr:nvSpPr>
        <xdr:cNvPr id="258" name="n_1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26880" y="10430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167005</xdr:rowOff>
    </xdr:from>
    <xdr:ext cx="597535" cy="257810"/>
    <xdr:sp macro="" textlink="">
      <xdr:nvSpPr>
        <xdr:cNvPr id="259" name="n_2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10454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162560</xdr:rowOff>
    </xdr:from>
    <xdr:ext cx="597535" cy="259080"/>
    <xdr:sp macro="" textlink="">
      <xdr:nvSpPr>
        <xdr:cNvPr id="260" name="n_3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10449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149225</xdr:rowOff>
    </xdr:from>
    <xdr:ext cx="597535" cy="259080"/>
    <xdr:sp macro="" textlink="">
      <xdr:nvSpPr>
        <xdr:cNvPr id="261" name="n_4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10436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136525</xdr:rowOff>
    </xdr:from>
    <xdr:ext cx="534670" cy="258445"/>
    <xdr:sp macro="" textlink="">
      <xdr:nvSpPr>
        <xdr:cNvPr id="262" name="n_1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9359265" y="11109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136525</xdr:rowOff>
    </xdr:from>
    <xdr:ext cx="533400" cy="258445"/>
    <xdr:sp macro="" textlink="">
      <xdr:nvSpPr>
        <xdr:cNvPr id="263" name="n_2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8482965" y="11109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136525</xdr:rowOff>
    </xdr:from>
    <xdr:ext cx="533400" cy="258445"/>
    <xdr:sp macro="" textlink="">
      <xdr:nvSpPr>
        <xdr:cNvPr id="264" name="n_3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7593965" y="11109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135890</xdr:rowOff>
    </xdr:from>
    <xdr:ext cx="533400" cy="259080"/>
    <xdr:sp macro="" textlink="">
      <xdr:nvSpPr>
        <xdr:cNvPr id="265" name="n_4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6704965" y="11108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28928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7810"/>
    <xdr:sp macro="" textlink="">
      <xdr:nvSpPr>
        <xdr:cNvPr id="291" name="【公営住宅】&#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43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6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5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59690</xdr:rowOff>
    </xdr:from>
    <xdr:ext cx="405130" cy="259080"/>
    <xdr:sp macro="" textlink="">
      <xdr:nvSpPr>
        <xdr:cNvPr id="307" name="【公営住宅】&#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87630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39350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133985</xdr:rowOff>
    </xdr:from>
    <xdr:to>
      <xdr:col>15</xdr:col>
      <xdr:colOff>101600</xdr:colOff>
      <xdr:row>81</xdr:row>
      <xdr:rowOff>64135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xdr:rowOff>
    </xdr:from>
    <xdr:to>
      <xdr:col>19</xdr:col>
      <xdr:colOff>177800</xdr:colOff>
      <xdr:row>81</xdr:row>
      <xdr:rowOff>47625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39007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13335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860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69215</xdr:rowOff>
    </xdr:from>
    <xdr:to>
      <xdr:col>6</xdr:col>
      <xdr:colOff>38100</xdr:colOff>
      <xdr:row>80</xdr:row>
      <xdr:rowOff>170815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120650</xdr:rowOff>
    </xdr:from>
    <xdr:to>
      <xdr:col>10</xdr:col>
      <xdr:colOff>114300</xdr:colOff>
      <xdr:row>80</xdr:row>
      <xdr:rowOff>144780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8366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156210</xdr:rowOff>
    </xdr:from>
    <xdr:ext cx="405130" cy="257810"/>
    <xdr:sp macro="" textlink="">
      <xdr:nvSpPr>
        <xdr:cNvPr id="316" name="n_1ave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215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114300</xdr:rowOff>
    </xdr:from>
    <xdr:ext cx="403860" cy="259080"/>
    <xdr:sp macro="" textlink="">
      <xdr:nvSpPr>
        <xdr:cNvPr id="317" name="n_2ave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17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99060</xdr:rowOff>
    </xdr:from>
    <xdr:ext cx="403860" cy="257810"/>
    <xdr:sp macro="" textlink="">
      <xdr:nvSpPr>
        <xdr:cNvPr id="318" name="n_3ave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157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106680</xdr:rowOff>
    </xdr:from>
    <xdr:ext cx="403860" cy="259080"/>
    <xdr:sp macro="" textlink="">
      <xdr:nvSpPr>
        <xdr:cNvPr id="319" name="n_4ave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165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114935</xdr:rowOff>
    </xdr:from>
    <xdr:ext cx="405130" cy="259080"/>
    <xdr:sp macro="" textlink="">
      <xdr:nvSpPr>
        <xdr:cNvPr id="320" name="n_1mainValue【公営住宅】&#10;有形固定資産減価償却率">
          <a:extLst>
            <a:ext uri="{FF2B5EF4-FFF2-40B4-BE49-F238E27FC236}">
              <a16:creationId xmlns:a16="http://schemas.microsoft.com/office/drawing/2014/main" id="{00000000-0008-0000-0F00-000040010000}"/>
            </a:ext>
          </a:extLst>
        </xdr:cNvPr>
        <xdr:cNvSpPr txBox="1"/>
      </xdr:nvSpPr>
      <xdr:spPr>
        <a:xfrm>
          <a:off x="3582035" y="1365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80645</xdr:rowOff>
    </xdr:from>
    <xdr:ext cx="403860" cy="259080"/>
    <xdr:sp macro="" textlink="">
      <xdr:nvSpPr>
        <xdr:cNvPr id="321" name="n_2mainValue【公営住宅】&#10;有形固定資産減価償却率">
          <a:extLst>
            <a:ext uri="{FF2B5EF4-FFF2-40B4-BE49-F238E27FC236}">
              <a16:creationId xmlns:a16="http://schemas.microsoft.com/office/drawing/2014/main" id="{00000000-0008-0000-0F00-000041010000}"/>
            </a:ext>
          </a:extLst>
        </xdr:cNvPr>
        <xdr:cNvSpPr txBox="1"/>
      </xdr:nvSpPr>
      <xdr:spPr>
        <a:xfrm>
          <a:off x="2705735" y="1362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40640</xdr:rowOff>
    </xdr:from>
    <xdr:ext cx="403860" cy="257810"/>
    <xdr:sp macro="" textlink="">
      <xdr:nvSpPr>
        <xdr:cNvPr id="322" name="n_3mainValue【公営住宅】&#10;有形固定資産減価償却率">
          <a:extLst>
            <a:ext uri="{FF2B5EF4-FFF2-40B4-BE49-F238E27FC236}">
              <a16:creationId xmlns:a16="http://schemas.microsoft.com/office/drawing/2014/main" id="{00000000-0008-0000-0F00-000042010000}"/>
            </a:ext>
          </a:extLst>
        </xdr:cNvPr>
        <xdr:cNvSpPr txBox="1"/>
      </xdr:nvSpPr>
      <xdr:spPr>
        <a:xfrm>
          <a:off x="1816735" y="13585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15875</xdr:rowOff>
    </xdr:from>
    <xdr:ext cx="403860" cy="259080"/>
    <xdr:sp macro="" textlink="">
      <xdr:nvSpPr>
        <xdr:cNvPr id="323" name="n_4mainValue【公営住宅】&#10;有形固定資産減価償却率">
          <a:extLst>
            <a:ext uri="{FF2B5EF4-FFF2-40B4-BE49-F238E27FC236}">
              <a16:creationId xmlns:a16="http://schemas.microsoft.com/office/drawing/2014/main" id="{00000000-0008-0000-0F00-000043010000}"/>
            </a:ext>
          </a:extLst>
        </xdr:cNvPr>
        <xdr:cNvSpPr txBox="1"/>
      </xdr:nvSpPr>
      <xdr:spPr>
        <a:xfrm>
          <a:off x="927735" y="1356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6675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810"/>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842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7810"/>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141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6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104140</xdr:rowOff>
    </xdr:from>
    <xdr:ext cx="469900" cy="259080"/>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67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68580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813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118745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67945</xdr:rowOff>
    </xdr:from>
    <xdr:to>
      <xdr:col>50</xdr:col>
      <xdr:colOff>114300</xdr:colOff>
      <xdr:row>86</xdr:row>
      <xdr:rowOff>68580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812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118745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67945</xdr:rowOff>
    </xdr:from>
    <xdr:to>
      <xdr:col>45</xdr:col>
      <xdr:colOff>177800</xdr:colOff>
      <xdr:row>86</xdr:row>
      <xdr:rowOff>67945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61300" y="14812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17780</xdr:rowOff>
    </xdr:from>
    <xdr:to>
      <xdr:col>36</xdr:col>
      <xdr:colOff>165100</xdr:colOff>
      <xdr:row>86</xdr:row>
      <xdr:rowOff>118745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67945</xdr:rowOff>
    </xdr:from>
    <xdr:to>
      <xdr:col>41</xdr:col>
      <xdr:colOff>50800</xdr:colOff>
      <xdr:row>86</xdr:row>
      <xdr:rowOff>67945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972300" y="14812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7810"/>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650" y="14296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8630" cy="258445"/>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350" y="142982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8630" cy="257810"/>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350" y="14307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8630" cy="259080"/>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350" y="1428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110490</xdr:rowOff>
    </xdr:from>
    <xdr:ext cx="469900" cy="257810"/>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650" y="14855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109855</xdr:rowOff>
    </xdr:from>
    <xdr:ext cx="468630" cy="257810"/>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350" y="14854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109855</xdr:rowOff>
    </xdr:from>
    <xdr:ext cx="468630" cy="257810"/>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350" y="14854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109855</xdr:rowOff>
    </xdr:from>
    <xdr:ext cx="468630" cy="257810"/>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350" y="14854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5" y="57988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22" name="【認定こども園・幼稚園・保育所】&#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7810"/>
    <xdr:sp macro="" textlink="">
      <xdr:nvSpPr>
        <xdr:cNvPr id="424" name="【認定こども園・幼稚園・保育所】&#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7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80010</xdr:rowOff>
    </xdr:from>
    <xdr:ext cx="405130" cy="259080"/>
    <xdr:sp macro="" textlink="">
      <xdr:nvSpPr>
        <xdr:cNvPr id="426" name="【認定こども園・幼稚園・保育所】&#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43180</xdr:rowOff>
    </xdr:from>
    <xdr:ext cx="405130" cy="257810"/>
    <xdr:sp macro="" textlink="">
      <xdr:nvSpPr>
        <xdr:cNvPr id="438" name="【認定こども園・幼稚園・保育所】&#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5701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35</xdr:row>
      <xdr:rowOff>93345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5481300" y="5814060"/>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168275</xdr:rowOff>
    </xdr:from>
    <xdr:to>
      <xdr:col>76</xdr:col>
      <xdr:colOff>165100</xdr:colOff>
      <xdr:row>35</xdr:row>
      <xdr:rowOff>98425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35</xdr:row>
      <xdr:rowOff>93345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0483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47625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0083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7620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814300" y="5958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24765</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5266035"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403860" cy="259080"/>
    <xdr:sp macro="" textlink="">
      <xdr:nvSpPr>
        <xdr:cNvPr id="448" name="n_2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4389735" y="6393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97790</xdr:rowOff>
    </xdr:from>
    <xdr:ext cx="403860" cy="257810"/>
    <xdr:sp macro="" textlink="">
      <xdr:nvSpPr>
        <xdr:cNvPr id="449" name="n_3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500735" y="6441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64770</xdr:rowOff>
    </xdr:from>
    <xdr:ext cx="403860" cy="257810"/>
    <xdr:sp macro="" textlink="">
      <xdr:nvSpPr>
        <xdr:cNvPr id="450" name="n_4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611735" y="6408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160655</xdr:rowOff>
    </xdr:from>
    <xdr:ext cx="405130" cy="259080"/>
    <xdr:sp macro="" textlink="">
      <xdr:nvSpPr>
        <xdr:cNvPr id="451" name="n_1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5266035" y="581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114935</xdr:rowOff>
    </xdr:from>
    <xdr:ext cx="403860" cy="259080"/>
    <xdr:sp macro="" textlink="">
      <xdr:nvSpPr>
        <xdr:cNvPr id="452" name="n_2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4389735" y="5772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74930</xdr:rowOff>
    </xdr:from>
    <xdr:ext cx="403860" cy="257810"/>
    <xdr:sp macro="" textlink="">
      <xdr:nvSpPr>
        <xdr:cNvPr id="453" name="n_3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3500735" y="5732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25400</xdr:rowOff>
    </xdr:from>
    <xdr:ext cx="403860" cy="259080"/>
    <xdr:sp macro="" textlink="">
      <xdr:nvSpPr>
        <xdr:cNvPr id="454" name="n_4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2611735" y="568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5" y="590296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810"/>
    <xdr:sp macro="" textlink="">
      <xdr:nvSpPr>
        <xdr:cNvPr id="477" name="【認定こども園・幼稚園・保育所】&#10;一人当たり面積最小値テキスト">
          <a:extLst>
            <a:ext uri="{FF2B5EF4-FFF2-40B4-BE49-F238E27FC236}">
              <a16:creationId xmlns:a16="http://schemas.microsoft.com/office/drawing/2014/main" id="{00000000-0008-0000-0F00-0000DD010000}"/>
            </a:ext>
          </a:extLst>
        </xdr:cNvPr>
        <xdr:cNvSpPr txBox="1"/>
      </xdr:nvSpPr>
      <xdr:spPr>
        <a:xfrm>
          <a:off x="22199600" y="7139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7810"/>
    <xdr:sp macro="" textlink="">
      <xdr:nvSpPr>
        <xdr:cNvPr id="479" name="【認定こども園・幼稚園・保育所】&#10;一人当たり面積最大値テキスト">
          <a:extLst>
            <a:ext uri="{FF2B5EF4-FFF2-40B4-BE49-F238E27FC236}">
              <a16:creationId xmlns:a16="http://schemas.microsoft.com/office/drawing/2014/main" id="{00000000-0008-0000-0F00-0000DF010000}"/>
            </a:ext>
          </a:extLst>
        </xdr:cNvPr>
        <xdr:cNvSpPr txBox="1"/>
      </xdr:nvSpPr>
      <xdr:spPr>
        <a:xfrm>
          <a:off x="22199600" y="5678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9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127000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00000000-0008-0000-0F00-0000E1010000}"/>
            </a:ext>
          </a:extLst>
        </xdr:cNvPr>
        <xdr:cNvSpPr txBox="1"/>
      </xdr:nvSpPr>
      <xdr:spPr>
        <a:xfrm>
          <a:off x="22199600" y="6642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52705</xdr:rowOff>
    </xdr:from>
    <xdr:to>
      <xdr:col>116</xdr:col>
      <xdr:colOff>114300</xdr:colOff>
      <xdr:row>38</xdr:row>
      <xdr:rowOff>154940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75565</xdr:rowOff>
    </xdr:from>
    <xdr:ext cx="469900" cy="257810"/>
    <xdr:sp macro="" textlink="">
      <xdr:nvSpPr>
        <xdr:cNvPr id="493" name="【認定こども園・幼稚園・保育所】&#10;一人当たり面積該当値テキスト">
          <a:extLst>
            <a:ext uri="{FF2B5EF4-FFF2-40B4-BE49-F238E27FC236}">
              <a16:creationId xmlns:a16="http://schemas.microsoft.com/office/drawing/2014/main" id="{00000000-0008-0000-0F00-0000ED010000}"/>
            </a:ext>
          </a:extLst>
        </xdr:cNvPr>
        <xdr:cNvSpPr txBox="1"/>
      </xdr:nvSpPr>
      <xdr:spPr>
        <a:xfrm>
          <a:off x="22199600" y="6419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103505</xdr:rowOff>
    </xdr:from>
    <xdr:to>
      <xdr:col>116</xdr:col>
      <xdr:colOff>63500</xdr:colOff>
      <xdr:row>38</xdr:row>
      <xdr:rowOff>144780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661860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144780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0434300" y="665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91440</xdr:rowOff>
    </xdr:from>
    <xdr:to>
      <xdr:col>102</xdr:col>
      <xdr:colOff>165100</xdr:colOff>
      <xdr:row>39</xdr:row>
      <xdr:rowOff>21590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142240</xdr:rowOff>
    </xdr:from>
    <xdr:to>
      <xdr:col>107</xdr:col>
      <xdr:colOff>50800</xdr:colOff>
      <xdr:row>38</xdr:row>
      <xdr:rowOff>144780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9545300" y="6657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142240</xdr:rowOff>
    </xdr:from>
    <xdr:to>
      <xdr:col>102</xdr:col>
      <xdr:colOff>114300</xdr:colOff>
      <xdr:row>38</xdr:row>
      <xdr:rowOff>144780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6657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102235</xdr:rowOff>
    </xdr:from>
    <xdr:ext cx="469900" cy="258445"/>
    <xdr:sp macro="" textlink="">
      <xdr:nvSpPr>
        <xdr:cNvPr id="502" name="n_1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78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99695</xdr:rowOff>
    </xdr:from>
    <xdr:ext cx="468630" cy="257810"/>
    <xdr:sp macro="" textlink="">
      <xdr:nvSpPr>
        <xdr:cNvPr id="503" name="n_2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78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111125</xdr:rowOff>
    </xdr:from>
    <xdr:ext cx="468630" cy="257810"/>
    <xdr:sp macro="" textlink="">
      <xdr:nvSpPr>
        <xdr:cNvPr id="504" name="n_3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797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111125</xdr:rowOff>
    </xdr:from>
    <xdr:ext cx="468630" cy="257810"/>
    <xdr:sp macro="" textlink="">
      <xdr:nvSpPr>
        <xdr:cNvPr id="505" name="n_4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797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40640</xdr:rowOff>
    </xdr:from>
    <xdr:ext cx="469900" cy="257810"/>
    <xdr:sp macro="" textlink="">
      <xdr:nvSpPr>
        <xdr:cNvPr id="506" name="n_1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38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40640</xdr:rowOff>
    </xdr:from>
    <xdr:ext cx="468630" cy="257810"/>
    <xdr:sp macro="" textlink="">
      <xdr:nvSpPr>
        <xdr:cNvPr id="507" name="n_2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38100</xdr:rowOff>
    </xdr:from>
    <xdr:ext cx="468630" cy="259080"/>
    <xdr:sp macro="" textlink="">
      <xdr:nvSpPr>
        <xdr:cNvPr id="508" name="n_3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381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40640</xdr:rowOff>
    </xdr:from>
    <xdr:ext cx="468630" cy="257810"/>
    <xdr:sp macro="" textlink="">
      <xdr:nvSpPr>
        <xdr:cNvPr id="509" name="n_4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5" y="973455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50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73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539" name="【学校施設】&#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141605</xdr:rowOff>
    </xdr:from>
    <xdr:to>
      <xdr:col>85</xdr:col>
      <xdr:colOff>177800</xdr:colOff>
      <xdr:row>62</xdr:row>
      <xdr:rowOff>71755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120650</xdr:rowOff>
    </xdr:from>
    <xdr:ext cx="405130" cy="257810"/>
    <xdr:sp macro="" textlink="">
      <xdr:nvSpPr>
        <xdr:cNvPr id="551" name="【学校施設】&#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10579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62</xdr:row>
      <xdr:rowOff>20955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6451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154940</xdr:rowOff>
    </xdr:from>
    <xdr:to>
      <xdr:col>81</xdr:col>
      <xdr:colOff>50800</xdr:colOff>
      <xdr:row>62</xdr:row>
      <xdr:rowOff>15240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613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154940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105803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107315</xdr:rowOff>
    </xdr:from>
    <xdr:to>
      <xdr:col>67</xdr:col>
      <xdr:colOff>101600</xdr:colOff>
      <xdr:row>62</xdr:row>
      <xdr:rowOff>37465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158115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2814300" y="105803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105410</xdr:rowOff>
    </xdr:from>
    <xdr:ext cx="405130" cy="259080"/>
    <xdr:sp macro="" textlink="">
      <xdr:nvSpPr>
        <xdr:cNvPr id="560" name="n_1ave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3860" cy="257810"/>
    <xdr:sp macro="" textlink="">
      <xdr:nvSpPr>
        <xdr:cNvPr id="561" name="n_2ave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10053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76835</xdr:rowOff>
    </xdr:from>
    <xdr:ext cx="403860" cy="257810"/>
    <xdr:sp macro="" textlink="">
      <xdr:nvSpPr>
        <xdr:cNvPr id="562" name="n_3ave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63500</xdr:rowOff>
    </xdr:from>
    <xdr:ext cx="403860" cy="257810"/>
    <xdr:sp macro="" textlink="">
      <xdr:nvSpPr>
        <xdr:cNvPr id="563" name="n_4ave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10007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57150</xdr:rowOff>
    </xdr:from>
    <xdr:ext cx="405130" cy="259080"/>
    <xdr:sp macro="" textlink="">
      <xdr:nvSpPr>
        <xdr:cNvPr id="564" name="n_1main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68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24765</xdr:rowOff>
    </xdr:from>
    <xdr:ext cx="403860" cy="259080"/>
    <xdr:sp macro="" textlink="">
      <xdr:nvSpPr>
        <xdr:cNvPr id="565" name="n_2main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654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163830</xdr:rowOff>
    </xdr:from>
    <xdr:ext cx="403860" cy="259080"/>
    <xdr:sp macro="" textlink="">
      <xdr:nvSpPr>
        <xdr:cNvPr id="566" name="n_3main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622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29210</xdr:rowOff>
    </xdr:from>
    <xdr:ext cx="403860" cy="257810"/>
    <xdr:sp macro="" textlink="">
      <xdr:nvSpPr>
        <xdr:cNvPr id="567" name="n_4main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659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5" y="94272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7810"/>
    <xdr:sp macro="" textlink="">
      <xdr:nvSpPr>
        <xdr:cNvPr id="592" name="【学校施設】&#10;一人当たり面積最小値テキスト">
          <a:extLst>
            <a:ext uri="{FF2B5EF4-FFF2-40B4-BE49-F238E27FC236}">
              <a16:creationId xmlns:a16="http://schemas.microsoft.com/office/drawing/2014/main" id="{00000000-0008-0000-0F00-000050020000}"/>
            </a:ext>
          </a:extLst>
        </xdr:cNvPr>
        <xdr:cNvSpPr txBox="1"/>
      </xdr:nvSpPr>
      <xdr:spPr>
        <a:xfrm>
          <a:off x="22199600" y="10924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a:extLst>
            <a:ext uri="{FF2B5EF4-FFF2-40B4-BE49-F238E27FC236}">
              <a16:creationId xmlns:a16="http://schemas.microsoft.com/office/drawing/2014/main" id="{00000000-0008-0000-0F00-000052020000}"/>
            </a:ext>
          </a:extLst>
        </xdr:cNvPr>
        <xdr:cNvSpPr txBox="1"/>
      </xdr:nvSpPr>
      <xdr:spPr>
        <a:xfrm>
          <a:off x="221996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42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596" name="【学校施設】&#10;一人当たり面積平均値テキスト">
          <a:extLst>
            <a:ext uri="{FF2B5EF4-FFF2-40B4-BE49-F238E27FC236}">
              <a16:creationId xmlns:a16="http://schemas.microsoft.com/office/drawing/2014/main" id="{00000000-0008-0000-0F00-000054020000}"/>
            </a:ext>
          </a:extLst>
        </xdr:cNvPr>
        <xdr:cNvSpPr txBox="1"/>
      </xdr:nvSpPr>
      <xdr:spPr>
        <a:xfrm>
          <a:off x="22199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119380</xdr:rowOff>
    </xdr:from>
    <xdr:ext cx="469900" cy="259080"/>
    <xdr:sp macro="" textlink="">
      <xdr:nvSpPr>
        <xdr:cNvPr id="608" name="【学校施設】&#10;一人当たり面積該当値テキスト">
          <a:extLst>
            <a:ext uri="{FF2B5EF4-FFF2-40B4-BE49-F238E27FC236}">
              <a16:creationId xmlns:a16="http://schemas.microsoft.com/office/drawing/2014/main" id="{00000000-0008-0000-0F00-000060020000}"/>
            </a:ext>
          </a:extLst>
        </xdr:cNvPr>
        <xdr:cNvSpPr txBox="1"/>
      </xdr:nvSpPr>
      <xdr:spPr>
        <a:xfrm>
          <a:off x="22199600" y="1074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32385</xdr:rowOff>
    </xdr:from>
    <xdr:to>
      <xdr:col>112</xdr:col>
      <xdr:colOff>38100</xdr:colOff>
      <xdr:row>63</xdr:row>
      <xdr:rowOff>133985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83185</xdr:rowOff>
    </xdr:from>
    <xdr:to>
      <xdr:col>116</xdr:col>
      <xdr:colOff>63500</xdr:colOff>
      <xdr:row>63</xdr:row>
      <xdr:rowOff>83820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1323300" y="108845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32385</xdr:rowOff>
    </xdr:from>
    <xdr:to>
      <xdr:col>107</xdr:col>
      <xdr:colOff>101600</xdr:colOff>
      <xdr:row>63</xdr:row>
      <xdr:rowOff>133985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83185</xdr:rowOff>
    </xdr:from>
    <xdr:to>
      <xdr:col>111</xdr:col>
      <xdr:colOff>177800</xdr:colOff>
      <xdr:row>63</xdr:row>
      <xdr:rowOff>83185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884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32385</xdr:rowOff>
    </xdr:from>
    <xdr:to>
      <xdr:col>102</xdr:col>
      <xdr:colOff>165100</xdr:colOff>
      <xdr:row>63</xdr:row>
      <xdr:rowOff>133985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83185</xdr:rowOff>
    </xdr:from>
    <xdr:to>
      <xdr:col>107</xdr:col>
      <xdr:colOff>50800</xdr:colOff>
      <xdr:row>63</xdr:row>
      <xdr:rowOff>83185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9545300" y="10884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31750</xdr:rowOff>
    </xdr:from>
    <xdr:to>
      <xdr:col>98</xdr:col>
      <xdr:colOff>38100</xdr:colOff>
      <xdr:row>63</xdr:row>
      <xdr:rowOff>133350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82550</xdr:rowOff>
    </xdr:from>
    <xdr:to>
      <xdr:col>102</xdr:col>
      <xdr:colOff>114300</xdr:colOff>
      <xdr:row>63</xdr:row>
      <xdr:rowOff>83185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656300" y="10883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71120</xdr:rowOff>
    </xdr:from>
    <xdr:ext cx="469900" cy="259080"/>
    <xdr:sp macro="" textlink="">
      <xdr:nvSpPr>
        <xdr:cNvPr id="617" name="n_1aveValue【学校施設】&#10;一人当たり面積">
          <a:extLst>
            <a:ext uri="{FF2B5EF4-FFF2-40B4-BE49-F238E27FC236}">
              <a16:creationId xmlns:a16="http://schemas.microsoft.com/office/drawing/2014/main" id="{00000000-0008-0000-0F00-000069020000}"/>
            </a:ext>
          </a:extLst>
        </xdr:cNvPr>
        <xdr:cNvSpPr txBox="1"/>
      </xdr:nvSpPr>
      <xdr:spPr>
        <a:xfrm>
          <a:off x="2107565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73660</xdr:rowOff>
    </xdr:from>
    <xdr:ext cx="468630" cy="259080"/>
    <xdr:sp macro="" textlink="">
      <xdr:nvSpPr>
        <xdr:cNvPr id="618" name="n_2aveValue【学校施設】&#10;一人当たり面積">
          <a:extLst>
            <a:ext uri="{FF2B5EF4-FFF2-40B4-BE49-F238E27FC236}">
              <a16:creationId xmlns:a16="http://schemas.microsoft.com/office/drawing/2014/main" id="{00000000-0008-0000-0F00-00006A020000}"/>
            </a:ext>
          </a:extLst>
        </xdr:cNvPr>
        <xdr:cNvSpPr txBox="1"/>
      </xdr:nvSpPr>
      <xdr:spPr>
        <a:xfrm>
          <a:off x="20199350" y="1053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8630" cy="257810"/>
    <xdr:sp macro="" textlink="">
      <xdr:nvSpPr>
        <xdr:cNvPr id="619" name="n_3aveValue【学校施設】&#10;一人当たり面積">
          <a:extLst>
            <a:ext uri="{FF2B5EF4-FFF2-40B4-BE49-F238E27FC236}">
              <a16:creationId xmlns:a16="http://schemas.microsoft.com/office/drawing/2014/main" id="{00000000-0008-0000-0F00-00006B020000}"/>
            </a:ext>
          </a:extLst>
        </xdr:cNvPr>
        <xdr:cNvSpPr txBox="1"/>
      </xdr:nvSpPr>
      <xdr:spPr>
        <a:xfrm>
          <a:off x="19310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72390</xdr:rowOff>
    </xdr:from>
    <xdr:ext cx="468630" cy="259080"/>
    <xdr:sp macro="" textlink="">
      <xdr:nvSpPr>
        <xdr:cNvPr id="620" name="n_4aveValue【学校施設】&#10;一人当たり面積">
          <a:extLst>
            <a:ext uri="{FF2B5EF4-FFF2-40B4-BE49-F238E27FC236}">
              <a16:creationId xmlns:a16="http://schemas.microsoft.com/office/drawing/2014/main" id="{00000000-0008-0000-0F00-00006C020000}"/>
            </a:ext>
          </a:extLst>
        </xdr:cNvPr>
        <xdr:cNvSpPr txBox="1"/>
      </xdr:nvSpPr>
      <xdr:spPr>
        <a:xfrm>
          <a:off x="18421350" y="10530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125095</xdr:rowOff>
    </xdr:from>
    <xdr:ext cx="469900" cy="258445"/>
    <xdr:sp macro="" textlink="">
      <xdr:nvSpPr>
        <xdr:cNvPr id="621" name="n_1mainValue【学校施設】&#10;一人当たり面積">
          <a:extLst>
            <a:ext uri="{FF2B5EF4-FFF2-40B4-BE49-F238E27FC236}">
              <a16:creationId xmlns:a16="http://schemas.microsoft.com/office/drawing/2014/main" id="{00000000-0008-0000-0F00-00006D020000}"/>
            </a:ext>
          </a:extLst>
        </xdr:cNvPr>
        <xdr:cNvSpPr txBox="1"/>
      </xdr:nvSpPr>
      <xdr:spPr>
        <a:xfrm>
          <a:off x="2107565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125095</xdr:rowOff>
    </xdr:from>
    <xdr:ext cx="468630" cy="258445"/>
    <xdr:sp macro="" textlink="">
      <xdr:nvSpPr>
        <xdr:cNvPr id="622" name="n_2mainValue【学校施設】&#10;一人当たり面積">
          <a:extLst>
            <a:ext uri="{FF2B5EF4-FFF2-40B4-BE49-F238E27FC236}">
              <a16:creationId xmlns:a16="http://schemas.microsoft.com/office/drawing/2014/main" id="{00000000-0008-0000-0F00-00006E020000}"/>
            </a:ext>
          </a:extLst>
        </xdr:cNvPr>
        <xdr:cNvSpPr txBox="1"/>
      </xdr:nvSpPr>
      <xdr:spPr>
        <a:xfrm>
          <a:off x="20199350" y="10926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125095</xdr:rowOff>
    </xdr:from>
    <xdr:ext cx="468630" cy="258445"/>
    <xdr:sp macro="" textlink="">
      <xdr:nvSpPr>
        <xdr:cNvPr id="623" name="n_3mainValue【学校施設】&#10;一人当たり面積">
          <a:extLst>
            <a:ext uri="{FF2B5EF4-FFF2-40B4-BE49-F238E27FC236}">
              <a16:creationId xmlns:a16="http://schemas.microsoft.com/office/drawing/2014/main" id="{00000000-0008-0000-0F00-00006F020000}"/>
            </a:ext>
          </a:extLst>
        </xdr:cNvPr>
        <xdr:cNvSpPr txBox="1"/>
      </xdr:nvSpPr>
      <xdr:spPr>
        <a:xfrm>
          <a:off x="19310350" y="10926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124460</xdr:rowOff>
    </xdr:from>
    <xdr:ext cx="468630" cy="259080"/>
    <xdr:sp macro="" textlink="">
      <xdr:nvSpPr>
        <xdr:cNvPr id="624" name="n_4mainValue【学校施設】&#10;一人当たり面積">
          <a:extLst>
            <a:ext uri="{FF2B5EF4-FFF2-40B4-BE49-F238E27FC236}">
              <a16:creationId xmlns:a16="http://schemas.microsoft.com/office/drawing/2014/main" id="{00000000-0008-0000-0F00-000070020000}"/>
            </a:ext>
          </a:extLst>
        </xdr:cNvPr>
        <xdr:cNvSpPr txBox="1"/>
      </xdr:nvSpPr>
      <xdr:spPr>
        <a:xfrm>
          <a:off x="18421350" y="10925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7810"/>
    <xdr:sp macro="" textlink="">
      <xdr:nvSpPr>
        <xdr:cNvPr id="653" name="【児童館】&#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1540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152400</xdr:rowOff>
    </xdr:from>
    <xdr:ext cx="405130" cy="259080"/>
    <xdr:sp macro="" textlink="">
      <xdr:nvSpPr>
        <xdr:cNvPr id="655" name="【児童館】&#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3868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129540</xdr:rowOff>
    </xdr:from>
    <xdr:to>
      <xdr:col>85</xdr:col>
      <xdr:colOff>177800</xdr:colOff>
      <xdr:row>82</xdr:row>
      <xdr:rowOff>59690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135890</xdr:rowOff>
    </xdr:from>
    <xdr:to>
      <xdr:col>81</xdr:col>
      <xdr:colOff>101600</xdr:colOff>
      <xdr:row>82</xdr:row>
      <xdr:rowOff>66040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139065</xdr:rowOff>
    </xdr:from>
    <xdr:to>
      <xdr:col>76</xdr:col>
      <xdr:colOff>165100</xdr:colOff>
      <xdr:row>82</xdr:row>
      <xdr:rowOff>69215</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114935</xdr:rowOff>
    </xdr:from>
    <xdr:to>
      <xdr:col>67</xdr:col>
      <xdr:colOff>101600</xdr:colOff>
      <xdr:row>82</xdr:row>
      <xdr:rowOff>45085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667" name="【児童館】&#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118110</xdr:rowOff>
    </xdr:from>
    <xdr:to>
      <xdr:col>81</xdr:col>
      <xdr:colOff>101600</xdr:colOff>
      <xdr:row>87</xdr:row>
      <xdr:rowOff>48260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168910</xdr:rowOff>
    </xdr:from>
    <xdr:to>
      <xdr:col>85</xdr:col>
      <xdr:colOff>127000</xdr:colOff>
      <xdr:row>86</xdr:row>
      <xdr:rowOff>168910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118110</xdr:rowOff>
    </xdr:from>
    <xdr:to>
      <xdr:col>76</xdr:col>
      <xdr:colOff>165100</xdr:colOff>
      <xdr:row>87</xdr:row>
      <xdr:rowOff>48260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168910</xdr:rowOff>
    </xdr:from>
    <xdr:to>
      <xdr:col>81</xdr:col>
      <xdr:colOff>50800</xdr:colOff>
      <xdr:row>86</xdr:row>
      <xdr:rowOff>168910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38100</xdr:rowOff>
    </xdr:from>
    <xdr:to>
      <xdr:col>72</xdr:col>
      <xdr:colOff>38100</xdr:colOff>
      <xdr:row>82</xdr:row>
      <xdr:rowOff>139700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88900</xdr:rowOff>
    </xdr:from>
    <xdr:to>
      <xdr:col>76</xdr:col>
      <xdr:colOff>114300</xdr:colOff>
      <xdr:row>86</xdr:row>
      <xdr:rowOff>168910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4147800"/>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88900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4097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82550</xdr:rowOff>
    </xdr:from>
    <xdr:ext cx="405130" cy="259080"/>
    <xdr:sp macro="" textlink="">
      <xdr:nvSpPr>
        <xdr:cNvPr id="676" name="n_1aveValue【児童館】&#10;有形固定資産減価償却率">
          <a:extLst>
            <a:ext uri="{FF2B5EF4-FFF2-40B4-BE49-F238E27FC236}">
              <a16:creationId xmlns:a16="http://schemas.microsoft.com/office/drawing/2014/main" id="{00000000-0008-0000-0F00-0000A4020000}"/>
            </a:ext>
          </a:extLst>
        </xdr:cNvPr>
        <xdr:cNvSpPr txBox="1"/>
      </xdr:nvSpPr>
      <xdr:spPr>
        <a:xfrm>
          <a:off x="15266035"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86360</xdr:rowOff>
    </xdr:from>
    <xdr:ext cx="403860" cy="257810"/>
    <xdr:sp macro="" textlink="">
      <xdr:nvSpPr>
        <xdr:cNvPr id="677" name="n_2aveValue【児童館】&#10;有形固定資産減価償却率">
          <a:extLst>
            <a:ext uri="{FF2B5EF4-FFF2-40B4-BE49-F238E27FC236}">
              <a16:creationId xmlns:a16="http://schemas.microsoft.com/office/drawing/2014/main" id="{00000000-0008-0000-0F00-0000A5020000}"/>
            </a:ext>
          </a:extLst>
        </xdr:cNvPr>
        <xdr:cNvSpPr txBox="1"/>
      </xdr:nvSpPr>
      <xdr:spPr>
        <a:xfrm>
          <a:off x="14389735" y="13802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66040</xdr:rowOff>
    </xdr:from>
    <xdr:ext cx="403860" cy="257810"/>
    <xdr:sp macro="" textlink="">
      <xdr:nvSpPr>
        <xdr:cNvPr id="678" name="n_3aveValue【児童館】&#10;有形固定資産減価償却率">
          <a:extLst>
            <a:ext uri="{FF2B5EF4-FFF2-40B4-BE49-F238E27FC236}">
              <a16:creationId xmlns:a16="http://schemas.microsoft.com/office/drawing/2014/main" id="{00000000-0008-0000-0F00-0000A6020000}"/>
            </a:ext>
          </a:extLst>
        </xdr:cNvPr>
        <xdr:cNvSpPr txBox="1"/>
      </xdr:nvSpPr>
      <xdr:spPr>
        <a:xfrm>
          <a:off x="13500735" y="13782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61595</xdr:rowOff>
    </xdr:from>
    <xdr:ext cx="403860" cy="259080"/>
    <xdr:sp macro="" textlink="">
      <xdr:nvSpPr>
        <xdr:cNvPr id="679" name="n_4aveValue【児童館】&#10;有形固定資産減価償却率">
          <a:extLst>
            <a:ext uri="{FF2B5EF4-FFF2-40B4-BE49-F238E27FC236}">
              <a16:creationId xmlns:a16="http://schemas.microsoft.com/office/drawing/2014/main" id="{00000000-0008-0000-0F00-0000A7020000}"/>
            </a:ext>
          </a:extLst>
        </xdr:cNvPr>
        <xdr:cNvSpPr txBox="1"/>
      </xdr:nvSpPr>
      <xdr:spPr>
        <a:xfrm>
          <a:off x="12611735" y="1377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39370</xdr:rowOff>
    </xdr:from>
    <xdr:ext cx="469900" cy="259080"/>
    <xdr:sp macro="" textlink="">
      <xdr:nvSpPr>
        <xdr:cNvPr id="680" name="n_1mainValue【児童館】&#10;有形固定資産減価償却率">
          <a:extLst>
            <a:ext uri="{FF2B5EF4-FFF2-40B4-BE49-F238E27FC236}">
              <a16:creationId xmlns:a16="http://schemas.microsoft.com/office/drawing/2014/main" id="{00000000-0008-0000-0F00-0000A8020000}"/>
            </a:ext>
          </a:extLst>
        </xdr:cNvPr>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87</xdr:row>
      <xdr:rowOff>39370</xdr:rowOff>
    </xdr:from>
    <xdr:ext cx="468630" cy="259080"/>
    <xdr:sp macro="" textlink="">
      <xdr:nvSpPr>
        <xdr:cNvPr id="681" name="n_2mainValue【児童館】&#10;有形固定資産減価償却率">
          <a:extLst>
            <a:ext uri="{FF2B5EF4-FFF2-40B4-BE49-F238E27FC236}">
              <a16:creationId xmlns:a16="http://schemas.microsoft.com/office/drawing/2014/main" id="{00000000-0008-0000-0F00-0000A9020000}"/>
            </a:ext>
          </a:extLst>
        </xdr:cNvPr>
        <xdr:cNvSpPr txBox="1"/>
      </xdr:nvSpPr>
      <xdr:spPr>
        <a:xfrm>
          <a:off x="14357350" y="1495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130810</xdr:rowOff>
    </xdr:from>
    <xdr:ext cx="403860" cy="259080"/>
    <xdr:sp macro="" textlink="">
      <xdr:nvSpPr>
        <xdr:cNvPr id="682" name="n_3mainValue【児童館】&#10;有形固定資産減価償却率">
          <a:extLst>
            <a:ext uri="{FF2B5EF4-FFF2-40B4-BE49-F238E27FC236}">
              <a16:creationId xmlns:a16="http://schemas.microsoft.com/office/drawing/2014/main" id="{00000000-0008-0000-0F00-0000AA020000}"/>
            </a:ext>
          </a:extLst>
        </xdr:cNvPr>
        <xdr:cNvSpPr txBox="1"/>
      </xdr:nvSpPr>
      <xdr:spPr>
        <a:xfrm>
          <a:off x="13500735" y="14189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80010</xdr:rowOff>
    </xdr:from>
    <xdr:ext cx="403860" cy="259080"/>
    <xdr:sp macro="" textlink="">
      <xdr:nvSpPr>
        <xdr:cNvPr id="683" name="n_4mainValue【児童館】&#10;有形固定資産減価償却率">
          <a:extLst>
            <a:ext uri="{FF2B5EF4-FFF2-40B4-BE49-F238E27FC236}">
              <a16:creationId xmlns:a16="http://schemas.microsoft.com/office/drawing/2014/main" id="{00000000-0008-0000-0F00-0000AB020000}"/>
            </a:ext>
          </a:extLst>
        </xdr:cNvPr>
        <xdr:cNvSpPr txBox="1"/>
      </xdr:nvSpPr>
      <xdr:spPr>
        <a:xfrm>
          <a:off x="12611735" y="14138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24130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5" y="135940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6" name="【児童館】&#10;一人当たり面積最小値テキスト">
          <a:extLst>
            <a:ext uri="{FF2B5EF4-FFF2-40B4-BE49-F238E27FC236}">
              <a16:creationId xmlns:a16="http://schemas.microsoft.com/office/drawing/2014/main" id="{00000000-0008-0000-0F00-0000C202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7810"/>
    <xdr:sp macro="" textlink="">
      <xdr:nvSpPr>
        <xdr:cNvPr id="708" name="【児童館】&#10;一人当たり面積最大値テキスト">
          <a:extLst>
            <a:ext uri="{FF2B5EF4-FFF2-40B4-BE49-F238E27FC236}">
              <a16:creationId xmlns:a16="http://schemas.microsoft.com/office/drawing/2014/main" id="{00000000-0008-0000-0F00-0000C4020000}"/>
            </a:ext>
          </a:extLst>
        </xdr:cNvPr>
        <xdr:cNvSpPr txBox="1"/>
      </xdr:nvSpPr>
      <xdr:spPr>
        <a:xfrm>
          <a:off x="22199600" y="13369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7810"/>
    <xdr:sp macro="" textlink="">
      <xdr:nvSpPr>
        <xdr:cNvPr id="710" name="【児童館】&#10;一人当たり面積平均値テキスト">
          <a:extLst>
            <a:ext uri="{FF2B5EF4-FFF2-40B4-BE49-F238E27FC236}">
              <a16:creationId xmlns:a16="http://schemas.microsoft.com/office/drawing/2014/main" id="{00000000-0008-0000-0F00-0000C6020000}"/>
            </a:ext>
          </a:extLst>
        </xdr:cNvPr>
        <xdr:cNvSpPr txBox="1"/>
      </xdr:nvSpPr>
      <xdr:spPr>
        <a:xfrm>
          <a:off x="22199600" y="14409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73025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166370</xdr:rowOff>
    </xdr:from>
    <xdr:to>
      <xdr:col>98</xdr:col>
      <xdr:colOff>38100</xdr:colOff>
      <xdr:row>85</xdr:row>
      <xdr:rowOff>95885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27940</xdr:rowOff>
    </xdr:from>
    <xdr:ext cx="469900" cy="259080"/>
    <xdr:sp macro="" textlink="">
      <xdr:nvSpPr>
        <xdr:cNvPr id="722" name="【児童館】&#10;一人当たり面積該当値テキスト">
          <a:extLst>
            <a:ext uri="{FF2B5EF4-FFF2-40B4-BE49-F238E27FC236}">
              <a16:creationId xmlns:a16="http://schemas.microsoft.com/office/drawing/2014/main" id="{00000000-0008-0000-0F00-0000D2020000}"/>
            </a:ext>
          </a:extLst>
        </xdr:cNvPr>
        <xdr:cNvSpPr txBox="1"/>
      </xdr:nvSpPr>
      <xdr:spPr>
        <a:xfrm>
          <a:off x="22199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1323300" y="1473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0434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26035</xdr:rowOff>
    </xdr:from>
    <xdr:to>
      <xdr:col>102</xdr:col>
      <xdr:colOff>165100</xdr:colOff>
      <xdr:row>85</xdr:row>
      <xdr:rowOff>127635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76835</xdr:rowOff>
    </xdr:from>
    <xdr:to>
      <xdr:col>107</xdr:col>
      <xdr:colOff>50800</xdr:colOff>
      <xdr:row>85</xdr:row>
      <xdr:rowOff>163830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9545300" y="146500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26035</xdr:rowOff>
    </xdr:from>
    <xdr:to>
      <xdr:col>98</xdr:col>
      <xdr:colOff>38100</xdr:colOff>
      <xdr:row>85</xdr:row>
      <xdr:rowOff>127635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76835</xdr:rowOff>
    </xdr:from>
    <xdr:to>
      <xdr:col>102</xdr:col>
      <xdr:colOff>114300</xdr:colOff>
      <xdr:row>85</xdr:row>
      <xdr:rowOff>76835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656300" y="14650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89535</xdr:rowOff>
    </xdr:from>
    <xdr:ext cx="469900" cy="257810"/>
    <xdr:sp macro="" textlink="">
      <xdr:nvSpPr>
        <xdr:cNvPr id="731" name="n_1aveValue【児童館】&#10;一人当たり面積">
          <a:extLst>
            <a:ext uri="{FF2B5EF4-FFF2-40B4-BE49-F238E27FC236}">
              <a16:creationId xmlns:a16="http://schemas.microsoft.com/office/drawing/2014/main" id="{00000000-0008-0000-0F00-0000DB020000}"/>
            </a:ext>
          </a:extLst>
        </xdr:cNvPr>
        <xdr:cNvSpPr txBox="1"/>
      </xdr:nvSpPr>
      <xdr:spPr>
        <a:xfrm>
          <a:off x="21075650" y="14319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93980</xdr:rowOff>
    </xdr:from>
    <xdr:ext cx="468630" cy="259080"/>
    <xdr:sp macro="" textlink="">
      <xdr:nvSpPr>
        <xdr:cNvPr id="732" name="n_2aveValue【児童館】&#10;一人当たり面積">
          <a:extLst>
            <a:ext uri="{FF2B5EF4-FFF2-40B4-BE49-F238E27FC236}">
              <a16:creationId xmlns:a16="http://schemas.microsoft.com/office/drawing/2014/main" id="{00000000-0008-0000-0F00-0000DC020000}"/>
            </a:ext>
          </a:extLst>
        </xdr:cNvPr>
        <xdr:cNvSpPr txBox="1"/>
      </xdr:nvSpPr>
      <xdr:spPr>
        <a:xfrm>
          <a:off x="20199350" y="14324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89535</xdr:rowOff>
    </xdr:from>
    <xdr:ext cx="468630" cy="257810"/>
    <xdr:sp macro="" textlink="">
      <xdr:nvSpPr>
        <xdr:cNvPr id="733" name="n_3aveValue【児童館】&#10;一人当たり面積">
          <a:extLst>
            <a:ext uri="{FF2B5EF4-FFF2-40B4-BE49-F238E27FC236}">
              <a16:creationId xmlns:a16="http://schemas.microsoft.com/office/drawing/2014/main" id="{00000000-0008-0000-0F00-0000DD020000}"/>
            </a:ext>
          </a:extLst>
        </xdr:cNvPr>
        <xdr:cNvSpPr txBox="1"/>
      </xdr:nvSpPr>
      <xdr:spPr>
        <a:xfrm>
          <a:off x="19310350" y="14319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112395</xdr:rowOff>
    </xdr:from>
    <xdr:ext cx="468630" cy="257810"/>
    <xdr:sp macro="" textlink="">
      <xdr:nvSpPr>
        <xdr:cNvPr id="734" name="n_4aveValue【児童館】&#10;一人当たり面積">
          <a:extLst>
            <a:ext uri="{FF2B5EF4-FFF2-40B4-BE49-F238E27FC236}">
              <a16:creationId xmlns:a16="http://schemas.microsoft.com/office/drawing/2014/main" id="{00000000-0008-0000-0F00-0000DE020000}"/>
            </a:ext>
          </a:extLst>
        </xdr:cNvPr>
        <xdr:cNvSpPr txBox="1"/>
      </xdr:nvSpPr>
      <xdr:spPr>
        <a:xfrm>
          <a:off x="18421350" y="14342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34290</xdr:rowOff>
    </xdr:from>
    <xdr:ext cx="469900" cy="259080"/>
    <xdr:sp macro="" textlink="">
      <xdr:nvSpPr>
        <xdr:cNvPr id="735" name="n_1mainValue【児童館】&#10;一人当たり面積">
          <a:extLst>
            <a:ext uri="{FF2B5EF4-FFF2-40B4-BE49-F238E27FC236}">
              <a16:creationId xmlns:a16="http://schemas.microsoft.com/office/drawing/2014/main" id="{00000000-0008-0000-0F00-0000DF020000}"/>
            </a:ext>
          </a:extLst>
        </xdr:cNvPr>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34290</xdr:rowOff>
    </xdr:from>
    <xdr:ext cx="468630" cy="259080"/>
    <xdr:sp macro="" textlink="">
      <xdr:nvSpPr>
        <xdr:cNvPr id="736" name="n_2mainValue【児童館】&#10;一人当たり面積">
          <a:extLst>
            <a:ext uri="{FF2B5EF4-FFF2-40B4-BE49-F238E27FC236}">
              <a16:creationId xmlns:a16="http://schemas.microsoft.com/office/drawing/2014/main" id="{00000000-0008-0000-0F00-0000E0020000}"/>
            </a:ext>
          </a:extLst>
        </xdr:cNvPr>
        <xdr:cNvSpPr txBox="1"/>
      </xdr:nvSpPr>
      <xdr:spPr>
        <a:xfrm>
          <a:off x="20199350" y="1477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118745</xdr:rowOff>
    </xdr:from>
    <xdr:ext cx="468630" cy="259080"/>
    <xdr:sp macro="" textlink="">
      <xdr:nvSpPr>
        <xdr:cNvPr id="737" name="n_3mainValue【児童館】&#10;一人当たり面積">
          <a:extLst>
            <a:ext uri="{FF2B5EF4-FFF2-40B4-BE49-F238E27FC236}">
              <a16:creationId xmlns:a16="http://schemas.microsoft.com/office/drawing/2014/main" id="{00000000-0008-0000-0F00-0000E1020000}"/>
            </a:ext>
          </a:extLst>
        </xdr:cNvPr>
        <xdr:cNvSpPr txBox="1"/>
      </xdr:nvSpPr>
      <xdr:spPr>
        <a:xfrm>
          <a:off x="19310350" y="14691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118745</xdr:rowOff>
    </xdr:from>
    <xdr:ext cx="468630" cy="259080"/>
    <xdr:sp macro="" textlink="">
      <xdr:nvSpPr>
        <xdr:cNvPr id="738" name="n_4mainValue【児童館】&#10;一人当たり面積">
          <a:extLst>
            <a:ext uri="{FF2B5EF4-FFF2-40B4-BE49-F238E27FC236}">
              <a16:creationId xmlns:a16="http://schemas.microsoft.com/office/drawing/2014/main" id="{00000000-0008-0000-0F00-0000E2020000}"/>
            </a:ext>
          </a:extLst>
        </xdr:cNvPr>
        <xdr:cNvSpPr txBox="1"/>
      </xdr:nvSpPr>
      <xdr:spPr>
        <a:xfrm>
          <a:off x="18421350" y="14691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5" y="1713992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764" name="【公民館】&#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7810"/>
    <xdr:sp macro="" textlink="">
      <xdr:nvSpPr>
        <xdr:cNvPr id="766" name="【公民館】&#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14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768" name="【公民館】&#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10160</xdr:rowOff>
    </xdr:from>
    <xdr:to>
      <xdr:col>85</xdr:col>
      <xdr:colOff>177800</xdr:colOff>
      <xdr:row>107</xdr:row>
      <xdr:rowOff>111760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160020</xdr:rowOff>
    </xdr:from>
    <xdr:ext cx="405130" cy="259080"/>
    <xdr:sp macro="" textlink="">
      <xdr:nvSpPr>
        <xdr:cNvPr id="780" name="【公民館】&#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33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60960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8371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111125</xdr:rowOff>
    </xdr:from>
    <xdr:to>
      <xdr:col>76</xdr:col>
      <xdr:colOff>165100</xdr:colOff>
      <xdr:row>107</xdr:row>
      <xdr:rowOff>41275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161925</xdr:rowOff>
    </xdr:from>
    <xdr:to>
      <xdr:col>81</xdr:col>
      <xdr:colOff>50800</xdr:colOff>
      <xdr:row>107</xdr:row>
      <xdr:rowOff>26670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8335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154940</xdr:rowOff>
    </xdr:from>
    <xdr:to>
      <xdr:col>72</xdr:col>
      <xdr:colOff>38100</xdr:colOff>
      <xdr:row>106</xdr:row>
      <xdr:rowOff>85090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34290</xdr:rowOff>
    </xdr:from>
    <xdr:to>
      <xdr:col>76</xdr:col>
      <xdr:colOff>114300</xdr:colOff>
      <xdr:row>106</xdr:row>
      <xdr:rowOff>161925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820799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34290</xdr:rowOff>
    </xdr:from>
    <xdr:to>
      <xdr:col>71</xdr:col>
      <xdr:colOff>177800</xdr:colOff>
      <xdr:row>106</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2814300" y="1820799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86360</xdr:rowOff>
    </xdr:from>
    <xdr:ext cx="405130" cy="257810"/>
    <xdr:sp macro="" textlink="">
      <xdr:nvSpPr>
        <xdr:cNvPr id="789" name="n_1ave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745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44450</xdr:rowOff>
    </xdr:from>
    <xdr:ext cx="403860" cy="259080"/>
    <xdr:sp macro="" textlink="">
      <xdr:nvSpPr>
        <xdr:cNvPr id="790" name="n_2ave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70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42545</xdr:rowOff>
    </xdr:from>
    <xdr:ext cx="403860" cy="257810"/>
    <xdr:sp macro="" textlink="">
      <xdr:nvSpPr>
        <xdr:cNvPr id="791" name="n_3ave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770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xdr:rowOff>
    </xdr:from>
    <xdr:ext cx="403860" cy="259080"/>
    <xdr:sp macro="" textlink="">
      <xdr:nvSpPr>
        <xdr:cNvPr id="792" name="n_4ave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66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68580</xdr:rowOff>
    </xdr:from>
    <xdr:ext cx="405130" cy="259080"/>
    <xdr:sp macro="" textlink="">
      <xdr:nvSpPr>
        <xdr:cNvPr id="793" name="n_1mainValue【公民館】&#10;有形固定資産減価償却率">
          <a:extLst>
            <a:ext uri="{FF2B5EF4-FFF2-40B4-BE49-F238E27FC236}">
              <a16:creationId xmlns:a16="http://schemas.microsoft.com/office/drawing/2014/main" id="{00000000-0008-0000-0F00-000019030000}"/>
            </a:ext>
          </a:extLst>
        </xdr:cNvPr>
        <xdr:cNvSpPr txBox="1"/>
      </xdr:nvSpPr>
      <xdr:spPr>
        <a:xfrm>
          <a:off x="15266035" y="1841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32385</xdr:rowOff>
    </xdr:from>
    <xdr:ext cx="403860" cy="257810"/>
    <xdr:sp macro="" textlink="">
      <xdr:nvSpPr>
        <xdr:cNvPr id="794" name="n_2mainValue【公民館】&#10;有形固定資産減価償却率">
          <a:extLst>
            <a:ext uri="{FF2B5EF4-FFF2-40B4-BE49-F238E27FC236}">
              <a16:creationId xmlns:a16="http://schemas.microsoft.com/office/drawing/2014/main" id="{00000000-0008-0000-0F00-00001A030000}"/>
            </a:ext>
          </a:extLst>
        </xdr:cNvPr>
        <xdr:cNvSpPr txBox="1"/>
      </xdr:nvSpPr>
      <xdr:spPr>
        <a:xfrm>
          <a:off x="14389735" y="18377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76200</xdr:rowOff>
    </xdr:from>
    <xdr:ext cx="403860" cy="257810"/>
    <xdr:sp macro="" textlink="">
      <xdr:nvSpPr>
        <xdr:cNvPr id="795" name="n_3mainValue【公民館】&#10;有形固定資産減価償却率">
          <a:extLst>
            <a:ext uri="{FF2B5EF4-FFF2-40B4-BE49-F238E27FC236}">
              <a16:creationId xmlns:a16="http://schemas.microsoft.com/office/drawing/2014/main" id="{00000000-0008-0000-0F00-00001B030000}"/>
            </a:ext>
          </a:extLst>
        </xdr:cNvPr>
        <xdr:cNvSpPr txBox="1"/>
      </xdr:nvSpPr>
      <xdr:spPr>
        <a:xfrm>
          <a:off x="13500735" y="18249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22860</xdr:rowOff>
    </xdr:from>
    <xdr:ext cx="403860" cy="259080"/>
    <xdr:sp macro="" textlink="">
      <xdr:nvSpPr>
        <xdr:cNvPr id="796" name="n_4mainValue【公民館】&#10;有形固定資産減価償却率">
          <a:extLst>
            <a:ext uri="{FF2B5EF4-FFF2-40B4-BE49-F238E27FC236}">
              <a16:creationId xmlns:a16="http://schemas.microsoft.com/office/drawing/2014/main" id="{00000000-0008-0000-0F00-00001C030000}"/>
            </a:ext>
          </a:extLst>
        </xdr:cNvPr>
        <xdr:cNvSpPr txBox="1"/>
      </xdr:nvSpPr>
      <xdr:spPr>
        <a:xfrm>
          <a:off x="12611735" y="18368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5" y="1722374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819" name="【公民館】&#10;一人当たり面積最小値テキスト">
          <a:extLst>
            <a:ext uri="{FF2B5EF4-FFF2-40B4-BE49-F238E27FC236}">
              <a16:creationId xmlns:a16="http://schemas.microsoft.com/office/drawing/2014/main" id="{00000000-0008-0000-0F00-000033030000}"/>
            </a:ext>
          </a:extLst>
        </xdr:cNvPr>
        <xdr:cNvSpPr txBox="1"/>
      </xdr:nvSpPr>
      <xdr:spPr>
        <a:xfrm>
          <a:off x="22199600" y="185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821" name="【公民館】&#10;一人当たり面積最大値テキスト">
          <a:extLst>
            <a:ext uri="{FF2B5EF4-FFF2-40B4-BE49-F238E27FC236}">
              <a16:creationId xmlns:a16="http://schemas.microsoft.com/office/drawing/2014/main" id="{00000000-0008-0000-0F00-000035030000}"/>
            </a:ext>
          </a:extLst>
        </xdr:cNvPr>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9900" cy="257810"/>
    <xdr:sp macro="" textlink="">
      <xdr:nvSpPr>
        <xdr:cNvPr id="823" name="【公民館】&#10;一人当たり面積平均値テキスト">
          <a:extLst>
            <a:ext uri="{FF2B5EF4-FFF2-40B4-BE49-F238E27FC236}">
              <a16:creationId xmlns:a16="http://schemas.microsoft.com/office/drawing/2014/main" id="{00000000-0008-0000-0F00-000037030000}"/>
            </a:ext>
          </a:extLst>
        </xdr:cNvPr>
        <xdr:cNvSpPr txBox="1"/>
      </xdr:nvSpPr>
      <xdr:spPr>
        <a:xfrm>
          <a:off x="22199600" y="18113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22860</xdr:rowOff>
    </xdr:from>
    <xdr:to>
      <xdr:col>116</xdr:col>
      <xdr:colOff>114300</xdr:colOff>
      <xdr:row>103</xdr:row>
      <xdr:rowOff>124460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45720</xdr:rowOff>
    </xdr:from>
    <xdr:ext cx="469900" cy="259080"/>
    <xdr:sp macro="" textlink="">
      <xdr:nvSpPr>
        <xdr:cNvPr id="835" name="【公民館】&#10;一人当たり面積該当値テキスト">
          <a:extLst>
            <a:ext uri="{FF2B5EF4-FFF2-40B4-BE49-F238E27FC236}">
              <a16:creationId xmlns:a16="http://schemas.microsoft.com/office/drawing/2014/main" id="{00000000-0008-0000-0F00-000043030000}"/>
            </a:ext>
          </a:extLst>
        </xdr:cNvPr>
        <xdr:cNvSpPr txBox="1"/>
      </xdr:nvSpPr>
      <xdr:spPr>
        <a:xfrm>
          <a:off x="22199600" y="1753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20955</xdr:rowOff>
    </xdr:from>
    <xdr:to>
      <xdr:col>112</xdr:col>
      <xdr:colOff>38100</xdr:colOff>
      <xdr:row>103</xdr:row>
      <xdr:rowOff>122555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71755</xdr:rowOff>
    </xdr:from>
    <xdr:to>
      <xdr:col>116</xdr:col>
      <xdr:colOff>63500</xdr:colOff>
      <xdr:row>103</xdr:row>
      <xdr:rowOff>73660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1323300" y="17731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20955</xdr:rowOff>
    </xdr:from>
    <xdr:to>
      <xdr:col>107</xdr:col>
      <xdr:colOff>101600</xdr:colOff>
      <xdr:row>103</xdr:row>
      <xdr:rowOff>122555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71755</xdr:rowOff>
    </xdr:from>
    <xdr:to>
      <xdr:col>111</xdr:col>
      <xdr:colOff>177800</xdr:colOff>
      <xdr:row>103</xdr:row>
      <xdr:rowOff>71755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0434300" y="1773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9525</xdr:rowOff>
    </xdr:from>
    <xdr:to>
      <xdr:col>102</xdr:col>
      <xdr:colOff>165100</xdr:colOff>
      <xdr:row>107</xdr:row>
      <xdr:rowOff>111125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71755</xdr:rowOff>
    </xdr:from>
    <xdr:to>
      <xdr:col>107</xdr:col>
      <xdr:colOff>50800</xdr:colOff>
      <xdr:row>107</xdr:row>
      <xdr:rowOff>60325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7731105"/>
          <a:ext cx="889000" cy="674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6985</xdr:rowOff>
    </xdr:from>
    <xdr:to>
      <xdr:col>98</xdr:col>
      <xdr:colOff>38100</xdr:colOff>
      <xdr:row>107</xdr:row>
      <xdr:rowOff>109220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35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57785</xdr:rowOff>
    </xdr:from>
    <xdr:to>
      <xdr:col>102</xdr:col>
      <xdr:colOff>114300</xdr:colOff>
      <xdr:row>107</xdr:row>
      <xdr:rowOff>60325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8656300" y="18402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24130</xdr:rowOff>
    </xdr:from>
    <xdr:ext cx="469900" cy="259080"/>
    <xdr:sp macro="" textlink="">
      <xdr:nvSpPr>
        <xdr:cNvPr id="844" name="n_1aveValue【公民館】&#10;一人当たり面積">
          <a:extLst>
            <a:ext uri="{FF2B5EF4-FFF2-40B4-BE49-F238E27FC236}">
              <a16:creationId xmlns:a16="http://schemas.microsoft.com/office/drawing/2014/main" id="{00000000-0008-0000-0F00-00004C030000}"/>
            </a:ext>
          </a:extLst>
        </xdr:cNvPr>
        <xdr:cNvSpPr txBox="1"/>
      </xdr:nvSpPr>
      <xdr:spPr>
        <a:xfrm>
          <a:off x="21075650" y="181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22225</xdr:rowOff>
    </xdr:from>
    <xdr:ext cx="468630" cy="258445"/>
    <xdr:sp macro="" textlink="">
      <xdr:nvSpPr>
        <xdr:cNvPr id="845" name="n_2aveValue【公民館】&#10;一人当たり面積">
          <a:extLst>
            <a:ext uri="{FF2B5EF4-FFF2-40B4-BE49-F238E27FC236}">
              <a16:creationId xmlns:a16="http://schemas.microsoft.com/office/drawing/2014/main" id="{00000000-0008-0000-0F00-00004D030000}"/>
            </a:ext>
          </a:extLst>
        </xdr:cNvPr>
        <xdr:cNvSpPr txBox="1"/>
      </xdr:nvSpPr>
      <xdr:spPr>
        <a:xfrm>
          <a:off x="20199350" y="181959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8630" cy="259080"/>
    <xdr:sp macro="" textlink="">
      <xdr:nvSpPr>
        <xdr:cNvPr id="846" name="n_3aveValue【公民館】&#10;一人当たり面積">
          <a:extLst>
            <a:ext uri="{FF2B5EF4-FFF2-40B4-BE49-F238E27FC236}">
              <a16:creationId xmlns:a16="http://schemas.microsoft.com/office/drawing/2014/main" id="{00000000-0008-0000-0F00-00004E030000}"/>
            </a:ext>
          </a:extLst>
        </xdr:cNvPr>
        <xdr:cNvSpPr txBox="1"/>
      </xdr:nvSpPr>
      <xdr:spPr>
        <a:xfrm>
          <a:off x="19310350" y="1789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66040</xdr:rowOff>
    </xdr:from>
    <xdr:ext cx="468630" cy="257810"/>
    <xdr:sp macro="" textlink="">
      <xdr:nvSpPr>
        <xdr:cNvPr id="847" name="n_4aveValue【公民館】&#10;一人当たり面積">
          <a:extLst>
            <a:ext uri="{FF2B5EF4-FFF2-40B4-BE49-F238E27FC236}">
              <a16:creationId xmlns:a16="http://schemas.microsoft.com/office/drawing/2014/main" id="{00000000-0008-0000-0F00-00004F030000}"/>
            </a:ext>
          </a:extLst>
        </xdr:cNvPr>
        <xdr:cNvSpPr txBox="1"/>
      </xdr:nvSpPr>
      <xdr:spPr>
        <a:xfrm>
          <a:off x="18421350" y="17896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139065</xdr:rowOff>
    </xdr:from>
    <xdr:ext cx="469900" cy="259080"/>
    <xdr:sp macro="" textlink="">
      <xdr:nvSpPr>
        <xdr:cNvPr id="848" name="n_1mainValue【公民館】&#10;一人当たり面積">
          <a:extLst>
            <a:ext uri="{FF2B5EF4-FFF2-40B4-BE49-F238E27FC236}">
              <a16:creationId xmlns:a16="http://schemas.microsoft.com/office/drawing/2014/main" id="{00000000-0008-0000-0F00-000050030000}"/>
            </a:ext>
          </a:extLst>
        </xdr:cNvPr>
        <xdr:cNvSpPr txBox="1"/>
      </xdr:nvSpPr>
      <xdr:spPr>
        <a:xfrm>
          <a:off x="21075650" y="17455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139065</xdr:rowOff>
    </xdr:from>
    <xdr:ext cx="468630" cy="259080"/>
    <xdr:sp macro="" textlink="">
      <xdr:nvSpPr>
        <xdr:cNvPr id="849" name="n_2mainValue【公民館】&#10;一人当たり面積">
          <a:extLst>
            <a:ext uri="{FF2B5EF4-FFF2-40B4-BE49-F238E27FC236}">
              <a16:creationId xmlns:a16="http://schemas.microsoft.com/office/drawing/2014/main" id="{00000000-0008-0000-0F00-000051030000}"/>
            </a:ext>
          </a:extLst>
        </xdr:cNvPr>
        <xdr:cNvSpPr txBox="1"/>
      </xdr:nvSpPr>
      <xdr:spPr>
        <a:xfrm>
          <a:off x="20199350" y="17455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102235</xdr:rowOff>
    </xdr:from>
    <xdr:ext cx="468630" cy="258445"/>
    <xdr:sp macro="" textlink="">
      <xdr:nvSpPr>
        <xdr:cNvPr id="850" name="n_3mainValue【公民館】&#10;一人当たり面積">
          <a:extLst>
            <a:ext uri="{FF2B5EF4-FFF2-40B4-BE49-F238E27FC236}">
              <a16:creationId xmlns:a16="http://schemas.microsoft.com/office/drawing/2014/main" id="{00000000-0008-0000-0F00-000052030000}"/>
            </a:ext>
          </a:extLst>
        </xdr:cNvPr>
        <xdr:cNvSpPr txBox="1"/>
      </xdr:nvSpPr>
      <xdr:spPr>
        <a:xfrm>
          <a:off x="19310350" y="18447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99695</xdr:rowOff>
    </xdr:from>
    <xdr:ext cx="468630" cy="257810"/>
    <xdr:sp macro="" textlink="">
      <xdr:nvSpPr>
        <xdr:cNvPr id="851" name="n_4mainValue【公民館】&#10;一人当たり面積">
          <a:extLst>
            <a:ext uri="{FF2B5EF4-FFF2-40B4-BE49-F238E27FC236}">
              <a16:creationId xmlns:a16="http://schemas.microsoft.com/office/drawing/2014/main" id="{00000000-0008-0000-0F00-000053030000}"/>
            </a:ext>
          </a:extLst>
        </xdr:cNvPr>
        <xdr:cNvSpPr txBox="1"/>
      </xdr:nvSpPr>
      <xdr:spPr>
        <a:xfrm>
          <a:off x="18421350" y="18444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のうち、「児童館」については、有形固定資産減価償却率が全国平均、県平均、類似団体内平均数値をいずれも上回っており、全ての資産の減価償却が完了している。平成30年度の児童館の一人当たり面積の減少と減価償却率の上昇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市内学童保育所施設を「児童館」から「福祉施設」に区分修正したためである。また、「公民館」についても、平成30年度に区分修正を行ったことにより、一人当たりの面積が大きく増加している。施設の老朽化が進む中で、「公営住宅」については比較的新しい資産が占めていることで減価償却率が類似団体より低く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各施設の中でも、「認定こども園・幼稚園・保育所」の有形固定資産減価償却率は前年度と比較すると14.7ポイント減少しており、全国平均、県平均、類似団体内平均数値をいずれも大きく下回っている。令和2年度に磐城小学校附属幼稚園の改築に伴い、旧園舎の解体及び新園舎の建築が行われたことが大きく影響しており、「認定こども園・幼稚園・保育所」の一人あたりの面積についても同様の要因により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また、「学校施設」については、施設の耐震化等の改築が行われているが、有形固定資産減価償却率は増加傾向であり、類似団体平均値を上回っている。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今後においては「葛城市公共施設等総合管理計画」等に基づき、施設の更新、統廃合、長寿命化等を計画的に行い、良質で持続可能な公共施設サービスが提供できるよう取り組んでいく。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1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781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4946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110490</xdr:rowOff>
    </xdr:from>
    <xdr:ext cx="405130" cy="25781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82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31750</xdr:rowOff>
    </xdr:from>
    <xdr:to>
      <xdr:col>24</xdr:col>
      <xdr:colOff>114300</xdr:colOff>
      <xdr:row>38</xdr:row>
      <xdr:rowOff>133350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10160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52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170815</xdr:rowOff>
    </xdr:from>
    <xdr:to>
      <xdr:col>20</xdr:col>
      <xdr:colOff>38100</xdr:colOff>
      <xdr:row>38</xdr:row>
      <xdr:rowOff>100965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50165</xdr:rowOff>
    </xdr:from>
    <xdr:to>
      <xdr:col>24</xdr:col>
      <xdr:colOff>63500</xdr:colOff>
      <xdr:row>38</xdr:row>
      <xdr:rowOff>82550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5652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17780</xdr:rowOff>
    </xdr:from>
    <xdr:to>
      <xdr:col>19</xdr:col>
      <xdr:colOff>177800</xdr:colOff>
      <xdr:row>38</xdr:row>
      <xdr:rowOff>50165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532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17780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4998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156210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467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9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19685</xdr:rowOff>
    </xdr:from>
    <xdr:ext cx="403860" cy="25781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9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153035</xdr:rowOff>
    </xdr:from>
    <xdr:ext cx="403860" cy="2590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5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860" cy="25781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098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92075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607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59055</xdr:rowOff>
    </xdr:from>
    <xdr:ext cx="40386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574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26670</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166370</xdr:rowOff>
    </xdr:from>
    <xdr:ext cx="403860" cy="25781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510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10476865" y="567245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7810"/>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10515600" y="7084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7810"/>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10515600" y="5447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71120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105156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921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72390</xdr:rowOff>
    </xdr:from>
    <xdr:ext cx="469900" cy="259080"/>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10515600" y="658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9639300" y="665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8750300" y="665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85090</xdr:rowOff>
    </xdr:from>
    <xdr:to>
      <xdr:col>41</xdr:col>
      <xdr:colOff>101600</xdr:colOff>
      <xdr:row>39</xdr:row>
      <xdr:rowOff>15240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810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135890</xdr:rowOff>
    </xdr:from>
    <xdr:to>
      <xdr:col>45</xdr:col>
      <xdr:colOff>177800</xdr:colOff>
      <xdr:row>38</xdr:row>
      <xdr:rowOff>144780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861300" y="66509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85090</xdr:rowOff>
    </xdr:from>
    <xdr:to>
      <xdr:col>36</xdr:col>
      <xdr:colOff>165100</xdr:colOff>
      <xdr:row>39</xdr:row>
      <xdr:rowOff>15240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921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135890</xdr:rowOff>
    </xdr:from>
    <xdr:to>
      <xdr:col>41</xdr:col>
      <xdr:colOff>50800</xdr:colOff>
      <xdr:row>38</xdr:row>
      <xdr:rowOff>135890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6972300" y="6650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166370</xdr:rowOff>
    </xdr:from>
    <xdr:ext cx="469900" cy="257810"/>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9391650" y="6338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13335</xdr:rowOff>
    </xdr:from>
    <xdr:ext cx="468630" cy="259080"/>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8515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8630" cy="257810"/>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7626350" y="6692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157480</xdr:rowOff>
    </xdr:from>
    <xdr:ext cx="468630" cy="257810"/>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737350" y="6329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15240</xdr:rowOff>
    </xdr:from>
    <xdr:ext cx="469900" cy="259080"/>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9391650" y="670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15240</xdr:rowOff>
    </xdr:from>
    <xdr:ext cx="468630" cy="259080"/>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8515350" y="6701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31750</xdr:rowOff>
    </xdr:from>
    <xdr:ext cx="468630" cy="257810"/>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7626350" y="6375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6350</xdr:rowOff>
    </xdr:from>
    <xdr:ext cx="468630" cy="257810"/>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737350" y="6692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634865" y="96012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6736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95885</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673600" y="1021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17780</xdr:rowOff>
    </xdr:from>
    <xdr:ext cx="405130" cy="257810"/>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673600" y="10647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114300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flipV="1">
          <a:off x="3797300" y="107194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129540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flipV="1">
          <a:off x="2908300" y="10744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62</xdr:row>
      <xdr:rowOff>129540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019300" y="1039368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079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106680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130300" y="10351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29210</xdr:rowOff>
    </xdr:from>
    <xdr:ext cx="405130" cy="257810"/>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582035" y="10144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860" cy="25908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705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3860" cy="259080"/>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816735" y="1001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53975</xdr:rowOff>
    </xdr:from>
    <xdr:ext cx="403860" cy="25781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927735" y="9998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156210</xdr:rowOff>
    </xdr:from>
    <xdr:ext cx="405130" cy="257810"/>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10786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0</xdr:rowOff>
    </xdr:from>
    <xdr:ext cx="403860" cy="259080"/>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10801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148590</xdr:rowOff>
    </xdr:from>
    <xdr:ext cx="403860" cy="259080"/>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1043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106680</xdr:rowOff>
    </xdr:from>
    <xdr:ext cx="403860" cy="259080"/>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10393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10476865" y="956945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7810"/>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10515600" y="11038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10388600" y="1103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7810"/>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10515600" y="9344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144780</xdr:rowOff>
    </xdr:from>
    <xdr:ext cx="469900" cy="257810"/>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10515600" y="106032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104267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6995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8105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921500" y="107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48895</xdr:rowOff>
    </xdr:from>
    <xdr:to>
      <xdr:col>55</xdr:col>
      <xdr:colOff>50800</xdr:colOff>
      <xdr:row>63</xdr:row>
      <xdr:rowOff>150495</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104267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27305</xdr:rowOff>
    </xdr:from>
    <xdr:ext cx="469900" cy="259080"/>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1051560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99695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9639300" y="109004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48895</xdr:rowOff>
    </xdr:from>
    <xdr:to>
      <xdr:col>46</xdr:col>
      <xdr:colOff>38100</xdr:colOff>
      <xdr:row>63</xdr:row>
      <xdr:rowOff>150495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8699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99695</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flipV="1">
          <a:off x="8750300" y="10900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129540</xdr:rowOff>
    </xdr:from>
    <xdr:to>
      <xdr:col>41</xdr:col>
      <xdr:colOff>101600</xdr:colOff>
      <xdr:row>63</xdr:row>
      <xdr:rowOff>59690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810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xdr:rowOff>
    </xdr:from>
    <xdr:to>
      <xdr:col>45</xdr:col>
      <xdr:colOff>177800</xdr:colOff>
      <xdr:row>63</xdr:row>
      <xdr:rowOff>99695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7861300" y="1081024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128905</xdr:rowOff>
    </xdr:from>
    <xdr:to>
      <xdr:col>36</xdr:col>
      <xdr:colOff>165100</xdr:colOff>
      <xdr:row>63</xdr:row>
      <xdr:rowOff>59055</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921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8255</xdr:rowOff>
    </xdr:from>
    <xdr:to>
      <xdr:col>41</xdr:col>
      <xdr:colOff>50800</xdr:colOff>
      <xdr:row>63</xdr:row>
      <xdr:rowOff>8890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6972300" y="10809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93980</xdr:rowOff>
    </xdr:from>
    <xdr:ext cx="469900" cy="259080"/>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9391650" y="1055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100965</xdr:rowOff>
    </xdr:from>
    <xdr:ext cx="468630" cy="257810"/>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8515350" y="10559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74930</xdr:rowOff>
    </xdr:from>
    <xdr:ext cx="468630" cy="257810"/>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7626350" y="10876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60325</xdr:rowOff>
    </xdr:from>
    <xdr:ext cx="468630" cy="259080"/>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737350" y="10861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140970</xdr:rowOff>
    </xdr:from>
    <xdr:ext cx="469900" cy="259080"/>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939165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141605</xdr:rowOff>
    </xdr:from>
    <xdr:ext cx="468630" cy="259080"/>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8515350" y="10942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76200</xdr:rowOff>
    </xdr:from>
    <xdr:ext cx="468630" cy="257810"/>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7626350" y="10534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75565</xdr:rowOff>
    </xdr:from>
    <xdr:ext cx="468630" cy="257810"/>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737350" y="10534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10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109220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4634865" y="1326832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810"/>
    <xdr:sp macro="" textlink="">
      <xdr:nvSpPr>
        <xdr:cNvPr id="287" name="【福祉施設】&#10;有形固定資産減価償却率最小値テキスト">
          <a:extLst>
            <a:ext uri="{FF2B5EF4-FFF2-40B4-BE49-F238E27FC236}">
              <a16:creationId xmlns:a16="http://schemas.microsoft.com/office/drawing/2014/main" id="{00000000-0008-0000-1000-00001F010000}"/>
            </a:ext>
          </a:extLst>
        </xdr:cNvPr>
        <xdr:cNvSpPr txBox="1"/>
      </xdr:nvSpPr>
      <xdr:spPr>
        <a:xfrm>
          <a:off x="4673600" y="14857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89" name="【福祉施設】&#10;有形固定資産減価償却率最大値テキスト">
          <a:extLst>
            <a:ext uri="{FF2B5EF4-FFF2-40B4-BE49-F238E27FC236}">
              <a16:creationId xmlns:a16="http://schemas.microsoft.com/office/drawing/2014/main" id="{00000000-0008-0000-1000-000021010000}"/>
            </a:ext>
          </a:extLst>
        </xdr:cNvPr>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113030</xdr:rowOff>
    </xdr:from>
    <xdr:ext cx="405130" cy="259080"/>
    <xdr:sp macro="" textlink="">
      <xdr:nvSpPr>
        <xdr:cNvPr id="291" name="【福祉施設】&#10;有形固定資産減価償却率平均値テキスト">
          <a:extLst>
            <a:ext uri="{FF2B5EF4-FFF2-40B4-BE49-F238E27FC236}">
              <a16:creationId xmlns:a16="http://schemas.microsoft.com/office/drawing/2014/main" id="{00000000-0008-0000-1000-000023010000}"/>
            </a:ext>
          </a:extLst>
        </xdr:cNvPr>
        <xdr:cNvSpPr txBox="1"/>
      </xdr:nvSpPr>
      <xdr:spPr>
        <a:xfrm>
          <a:off x="4673600" y="1382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19685</xdr:rowOff>
    </xdr:from>
    <xdr:to>
      <xdr:col>10</xdr:col>
      <xdr:colOff>165100</xdr:colOff>
      <xdr:row>81</xdr:row>
      <xdr:rowOff>121285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1968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xdr:rowOff>
    </xdr:from>
    <xdr:to>
      <xdr:col>6</xdr:col>
      <xdr:colOff>38100</xdr:colOff>
      <xdr:row>81</xdr:row>
      <xdr:rowOff>102235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079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154940</xdr:rowOff>
    </xdr:from>
    <xdr:to>
      <xdr:col>24</xdr:col>
      <xdr:colOff>114300</xdr:colOff>
      <xdr:row>82</xdr:row>
      <xdr:rowOff>85090</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45847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133350</xdr:rowOff>
    </xdr:from>
    <xdr:ext cx="405130" cy="257810"/>
    <xdr:sp macro="" textlink="">
      <xdr:nvSpPr>
        <xdr:cNvPr id="303" name="【福祉施設】&#10;有形固定資産減価償却率該当値テキスト">
          <a:extLst>
            <a:ext uri="{FF2B5EF4-FFF2-40B4-BE49-F238E27FC236}">
              <a16:creationId xmlns:a16="http://schemas.microsoft.com/office/drawing/2014/main" id="{00000000-0008-0000-1000-00002F010000}"/>
            </a:ext>
          </a:extLst>
        </xdr:cNvPr>
        <xdr:cNvSpPr txBox="1"/>
      </xdr:nvSpPr>
      <xdr:spPr>
        <a:xfrm>
          <a:off x="4673600" y="14020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105410</xdr:rowOff>
    </xdr:from>
    <xdr:to>
      <xdr:col>20</xdr:col>
      <xdr:colOff>38100</xdr:colOff>
      <xdr:row>82</xdr:row>
      <xdr:rowOff>35560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37465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156210</xdr:rowOff>
    </xdr:from>
    <xdr:to>
      <xdr:col>24</xdr:col>
      <xdr:colOff>63500</xdr:colOff>
      <xdr:row>82</xdr:row>
      <xdr:rowOff>34290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3797300" y="140436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156210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2908300" y="139712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65405</xdr:rowOff>
    </xdr:from>
    <xdr:to>
      <xdr:col>10</xdr:col>
      <xdr:colOff>165100</xdr:colOff>
      <xdr:row>84</xdr:row>
      <xdr:rowOff>167005</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196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84</xdr:row>
      <xdr:rowOff>116205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flipV="1">
          <a:off x="2019300" y="13971270"/>
          <a:ext cx="889000" cy="546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116205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1130300" y="14478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40640</xdr:rowOff>
    </xdr:from>
    <xdr:ext cx="405130" cy="257810"/>
    <xdr:sp macro="" textlink="">
      <xdr:nvSpPr>
        <xdr:cNvPr id="312" name="n_1aveValue【福祉施設】&#10;有形固定資産減価償却率">
          <a:extLst>
            <a:ext uri="{FF2B5EF4-FFF2-40B4-BE49-F238E27FC236}">
              <a16:creationId xmlns:a16="http://schemas.microsoft.com/office/drawing/2014/main" id="{00000000-0008-0000-1000-000038010000}"/>
            </a:ext>
          </a:extLst>
        </xdr:cNvPr>
        <xdr:cNvSpPr txBox="1"/>
      </xdr:nvSpPr>
      <xdr:spPr>
        <a:xfrm>
          <a:off x="3582035" y="13756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1905</xdr:rowOff>
    </xdr:from>
    <xdr:ext cx="403860" cy="259080"/>
    <xdr:sp macro="" textlink="">
      <xdr:nvSpPr>
        <xdr:cNvPr id="313" name="n_2aveValue【福祉施設】&#10;有形固定資産減価償却率">
          <a:extLst>
            <a:ext uri="{FF2B5EF4-FFF2-40B4-BE49-F238E27FC236}">
              <a16:creationId xmlns:a16="http://schemas.microsoft.com/office/drawing/2014/main" id="{00000000-0008-0000-1000-000039010000}"/>
            </a:ext>
          </a:extLst>
        </xdr:cNvPr>
        <xdr:cNvSpPr txBox="1"/>
      </xdr:nvSpPr>
      <xdr:spPr>
        <a:xfrm>
          <a:off x="2705735" y="14060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137795</xdr:rowOff>
    </xdr:from>
    <xdr:ext cx="403860" cy="259080"/>
    <xdr:sp macro="" textlink="">
      <xdr:nvSpPr>
        <xdr:cNvPr id="314" name="n_3aveValue【福祉施設】&#10;有形固定資産減価償却率">
          <a:extLst>
            <a:ext uri="{FF2B5EF4-FFF2-40B4-BE49-F238E27FC236}">
              <a16:creationId xmlns:a16="http://schemas.microsoft.com/office/drawing/2014/main" id="{00000000-0008-0000-1000-00003A010000}"/>
            </a:ext>
          </a:extLst>
        </xdr:cNvPr>
        <xdr:cNvSpPr txBox="1"/>
      </xdr:nvSpPr>
      <xdr:spPr>
        <a:xfrm>
          <a:off x="1816735" y="13682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118745</xdr:rowOff>
    </xdr:from>
    <xdr:ext cx="403860" cy="259080"/>
    <xdr:sp macro="" textlink="">
      <xdr:nvSpPr>
        <xdr:cNvPr id="315" name="n_4aveValue【福祉施設】&#10;有形固定資産減価償却率">
          <a:extLst>
            <a:ext uri="{FF2B5EF4-FFF2-40B4-BE49-F238E27FC236}">
              <a16:creationId xmlns:a16="http://schemas.microsoft.com/office/drawing/2014/main" id="{00000000-0008-0000-1000-00003B010000}"/>
            </a:ext>
          </a:extLst>
        </xdr:cNvPr>
        <xdr:cNvSpPr txBox="1"/>
      </xdr:nvSpPr>
      <xdr:spPr>
        <a:xfrm>
          <a:off x="927735" y="13663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26670</xdr:rowOff>
    </xdr:from>
    <xdr:ext cx="405130" cy="259080"/>
    <xdr:sp macro="" textlink="">
      <xdr:nvSpPr>
        <xdr:cNvPr id="316" name="n_1main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4085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151130</xdr:rowOff>
    </xdr:from>
    <xdr:ext cx="403860" cy="259080"/>
    <xdr:sp macro="" textlink="">
      <xdr:nvSpPr>
        <xdr:cNvPr id="317" name="n_2main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3695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158115</xdr:rowOff>
    </xdr:from>
    <xdr:ext cx="403860" cy="257810"/>
    <xdr:sp macro="" textlink="">
      <xdr:nvSpPr>
        <xdr:cNvPr id="318" name="n_3main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559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118110</xdr:rowOff>
    </xdr:from>
    <xdr:ext cx="403860" cy="259080"/>
    <xdr:sp macro="" textlink="">
      <xdr:nvSpPr>
        <xdr:cNvPr id="319" name="n_4main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4519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10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170815</xdr:rowOff>
    </xdr:from>
    <xdr:to>
      <xdr:col>54</xdr:col>
      <xdr:colOff>189865</xdr:colOff>
      <xdr:row>86</xdr:row>
      <xdr:rowOff>36830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flipV="1">
          <a:off x="10476865" y="13715365"/>
          <a:ext cx="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810"/>
    <xdr:sp macro="" textlink="">
      <xdr:nvSpPr>
        <xdr:cNvPr id="342" name="【福祉施設】&#10;一人当たり面積最小値テキスト">
          <a:extLst>
            <a:ext uri="{FF2B5EF4-FFF2-40B4-BE49-F238E27FC236}">
              <a16:creationId xmlns:a16="http://schemas.microsoft.com/office/drawing/2014/main" id="{00000000-0008-0000-1000-000056010000}"/>
            </a:ext>
          </a:extLst>
        </xdr:cNvPr>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10388600" y="1478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117475</xdr:rowOff>
    </xdr:from>
    <xdr:ext cx="469900" cy="259080"/>
    <xdr:sp macro="" textlink="">
      <xdr:nvSpPr>
        <xdr:cNvPr id="344" name="【福祉施設】&#10;一人当たり面積最大値テキスト">
          <a:extLst>
            <a:ext uri="{FF2B5EF4-FFF2-40B4-BE49-F238E27FC236}">
              <a16:creationId xmlns:a16="http://schemas.microsoft.com/office/drawing/2014/main" id="{00000000-0008-0000-1000-000058010000}"/>
            </a:ext>
          </a:extLst>
        </xdr:cNvPr>
        <xdr:cNvSpPr txBox="1"/>
      </xdr:nvSpPr>
      <xdr:spPr>
        <a:xfrm>
          <a:off x="105156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170815</xdr:rowOff>
    </xdr:from>
    <xdr:to>
      <xdr:col>55</xdr:col>
      <xdr:colOff>88900</xdr:colOff>
      <xdr:row>79</xdr:row>
      <xdr:rowOff>170815</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0388600" y="1371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95885</xdr:rowOff>
    </xdr:from>
    <xdr:ext cx="469900" cy="259080"/>
    <xdr:sp macro="" textlink="">
      <xdr:nvSpPr>
        <xdr:cNvPr id="346" name="【福祉施設】&#10;一人当たり面積平均値テキスト">
          <a:extLst>
            <a:ext uri="{FF2B5EF4-FFF2-40B4-BE49-F238E27FC236}">
              <a16:creationId xmlns:a16="http://schemas.microsoft.com/office/drawing/2014/main" id="{00000000-0008-0000-1000-00005A010000}"/>
            </a:ext>
          </a:extLst>
        </xdr:cNvPr>
        <xdr:cNvSpPr txBox="1"/>
      </xdr:nvSpPr>
      <xdr:spPr>
        <a:xfrm>
          <a:off x="10515600" y="14497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104267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96520</xdr:rowOff>
    </xdr:from>
    <xdr:to>
      <xdr:col>41</xdr:col>
      <xdr:colOff>101600</xdr:colOff>
      <xdr:row>86</xdr:row>
      <xdr:rowOff>26670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7810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83820</xdr:rowOff>
    </xdr:from>
    <xdr:to>
      <xdr:col>36</xdr:col>
      <xdr:colOff>165100</xdr:colOff>
      <xdr:row>86</xdr:row>
      <xdr:rowOff>13970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6921500" y="146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130175</xdr:rowOff>
    </xdr:from>
    <xdr:to>
      <xdr:col>55</xdr:col>
      <xdr:colOff>50800</xdr:colOff>
      <xdr:row>86</xdr:row>
      <xdr:rowOff>60325</xdr:rowOff>
    </xdr:to>
    <xdr:sp macro="" textlink="">
      <xdr:nvSpPr>
        <xdr:cNvPr id="357" name="楕円 356">
          <a:extLst>
            <a:ext uri="{FF2B5EF4-FFF2-40B4-BE49-F238E27FC236}">
              <a16:creationId xmlns:a16="http://schemas.microsoft.com/office/drawing/2014/main" id="{00000000-0008-0000-1000-000065010000}"/>
            </a:ext>
          </a:extLst>
        </xdr:cNvPr>
        <xdr:cNvSpPr/>
      </xdr:nvSpPr>
      <xdr:spPr>
        <a:xfrm>
          <a:off x="10426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52070</xdr:rowOff>
    </xdr:from>
    <xdr:ext cx="469900" cy="257810"/>
    <xdr:sp macro="" textlink="">
      <xdr:nvSpPr>
        <xdr:cNvPr id="358" name="【福祉施設】&#10;一人当たり面積該当値テキスト">
          <a:extLst>
            <a:ext uri="{FF2B5EF4-FFF2-40B4-BE49-F238E27FC236}">
              <a16:creationId xmlns:a16="http://schemas.microsoft.com/office/drawing/2014/main" id="{00000000-0008-0000-1000-000066010000}"/>
            </a:ext>
          </a:extLst>
        </xdr:cNvPr>
        <xdr:cNvSpPr txBox="1"/>
      </xdr:nvSpPr>
      <xdr:spPr>
        <a:xfrm>
          <a:off x="10515600" y="14625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128905</xdr:rowOff>
    </xdr:from>
    <xdr:to>
      <xdr:col>50</xdr:col>
      <xdr:colOff>165100</xdr:colOff>
      <xdr:row>86</xdr:row>
      <xdr:rowOff>59055</xdr:rowOff>
    </xdr:to>
    <xdr:sp macro="" textlink="">
      <xdr:nvSpPr>
        <xdr:cNvPr id="359" name="楕円 358">
          <a:extLst>
            <a:ext uri="{FF2B5EF4-FFF2-40B4-BE49-F238E27FC236}">
              <a16:creationId xmlns:a16="http://schemas.microsoft.com/office/drawing/2014/main" id="{00000000-0008-0000-1000-000067010000}"/>
            </a:ext>
          </a:extLst>
        </xdr:cNvPr>
        <xdr:cNvSpPr/>
      </xdr:nvSpPr>
      <xdr:spPr>
        <a:xfrm>
          <a:off x="95885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8255</xdr:rowOff>
    </xdr:from>
    <xdr:to>
      <xdr:col>55</xdr:col>
      <xdr:colOff>0</xdr:colOff>
      <xdr:row>86</xdr:row>
      <xdr:rowOff>9525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9639300" y="147529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128905</xdr:rowOff>
    </xdr:from>
    <xdr:to>
      <xdr:col>46</xdr:col>
      <xdr:colOff>38100</xdr:colOff>
      <xdr:row>86</xdr:row>
      <xdr:rowOff>59055</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86995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8255</xdr:rowOff>
    </xdr:from>
    <xdr:to>
      <xdr:col>50</xdr:col>
      <xdr:colOff>114300</xdr:colOff>
      <xdr:row>86</xdr:row>
      <xdr:rowOff>8255</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8750300" y="14752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8255</xdr:rowOff>
    </xdr:from>
    <xdr:to>
      <xdr:col>45</xdr:col>
      <xdr:colOff>177800</xdr:colOff>
      <xdr:row>86</xdr:row>
      <xdr:rowOff>19050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7861300" y="147529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19050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6972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36830</xdr:rowOff>
    </xdr:from>
    <xdr:ext cx="469900" cy="259080"/>
    <xdr:sp macro="" textlink="">
      <xdr:nvSpPr>
        <xdr:cNvPr id="367" name="n_1aveValue【福祉施設】&#10;一人当たり面積">
          <a:extLst>
            <a:ext uri="{FF2B5EF4-FFF2-40B4-BE49-F238E27FC236}">
              <a16:creationId xmlns:a16="http://schemas.microsoft.com/office/drawing/2014/main" id="{00000000-0008-0000-1000-00006F010000}"/>
            </a:ext>
          </a:extLst>
        </xdr:cNvPr>
        <xdr:cNvSpPr txBox="1"/>
      </xdr:nvSpPr>
      <xdr:spPr>
        <a:xfrm>
          <a:off x="939165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8630" cy="259080"/>
    <xdr:sp macro="" textlink="">
      <xdr:nvSpPr>
        <xdr:cNvPr id="368" name="n_2aveValue【福祉施設】&#10;一人当たり面積">
          <a:extLst>
            <a:ext uri="{FF2B5EF4-FFF2-40B4-BE49-F238E27FC236}">
              <a16:creationId xmlns:a16="http://schemas.microsoft.com/office/drawing/2014/main" id="{00000000-0008-0000-1000-000070010000}"/>
            </a:ext>
          </a:extLst>
        </xdr:cNvPr>
        <xdr:cNvSpPr txBox="1"/>
      </xdr:nvSpPr>
      <xdr:spPr>
        <a:xfrm>
          <a:off x="8515350" y="1444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43180</xdr:rowOff>
    </xdr:from>
    <xdr:ext cx="468630" cy="257810"/>
    <xdr:sp macro="" textlink="">
      <xdr:nvSpPr>
        <xdr:cNvPr id="369" name="n_3aveValue【福祉施設】&#10;一人当たり面積">
          <a:extLst>
            <a:ext uri="{FF2B5EF4-FFF2-40B4-BE49-F238E27FC236}">
              <a16:creationId xmlns:a16="http://schemas.microsoft.com/office/drawing/2014/main" id="{00000000-0008-0000-1000-000071010000}"/>
            </a:ext>
          </a:extLst>
        </xdr:cNvPr>
        <xdr:cNvSpPr txBox="1"/>
      </xdr:nvSpPr>
      <xdr:spPr>
        <a:xfrm>
          <a:off x="7626350" y="14444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30480</xdr:rowOff>
    </xdr:from>
    <xdr:ext cx="468630" cy="257810"/>
    <xdr:sp macro="" textlink="">
      <xdr:nvSpPr>
        <xdr:cNvPr id="370" name="n_4aveValue【福祉施設】&#10;一人当たり面積">
          <a:extLst>
            <a:ext uri="{FF2B5EF4-FFF2-40B4-BE49-F238E27FC236}">
              <a16:creationId xmlns:a16="http://schemas.microsoft.com/office/drawing/2014/main" id="{00000000-0008-0000-1000-000072010000}"/>
            </a:ext>
          </a:extLst>
        </xdr:cNvPr>
        <xdr:cNvSpPr txBox="1"/>
      </xdr:nvSpPr>
      <xdr:spPr>
        <a:xfrm>
          <a:off x="6737350" y="14432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50165</xdr:rowOff>
    </xdr:from>
    <xdr:ext cx="469900" cy="259080"/>
    <xdr:sp macro="" textlink="">
      <xdr:nvSpPr>
        <xdr:cNvPr id="371" name="n_1mainValue【福祉施設】&#10;一人当たり面積">
          <a:extLst>
            <a:ext uri="{FF2B5EF4-FFF2-40B4-BE49-F238E27FC236}">
              <a16:creationId xmlns:a16="http://schemas.microsoft.com/office/drawing/2014/main" id="{00000000-0008-0000-1000-000073010000}"/>
            </a:ext>
          </a:extLst>
        </xdr:cNvPr>
        <xdr:cNvSpPr txBox="1"/>
      </xdr:nvSpPr>
      <xdr:spPr>
        <a:xfrm>
          <a:off x="9391650" y="1479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50165</xdr:rowOff>
    </xdr:from>
    <xdr:ext cx="468630" cy="259080"/>
    <xdr:sp macro="" textlink="">
      <xdr:nvSpPr>
        <xdr:cNvPr id="372" name="n_2mainValue【福祉施設】&#10;一人当たり面積">
          <a:extLst>
            <a:ext uri="{FF2B5EF4-FFF2-40B4-BE49-F238E27FC236}">
              <a16:creationId xmlns:a16="http://schemas.microsoft.com/office/drawing/2014/main" id="{00000000-0008-0000-1000-000074010000}"/>
            </a:ext>
          </a:extLst>
        </xdr:cNvPr>
        <xdr:cNvSpPr txBox="1"/>
      </xdr:nvSpPr>
      <xdr:spPr>
        <a:xfrm>
          <a:off x="8515350" y="14794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61595</xdr:rowOff>
    </xdr:from>
    <xdr:ext cx="468630" cy="259080"/>
    <xdr:sp macro="" textlink="">
      <xdr:nvSpPr>
        <xdr:cNvPr id="373" name="n_3mainValue【福祉施設】&#10;一人当たり面積">
          <a:extLst>
            <a:ext uri="{FF2B5EF4-FFF2-40B4-BE49-F238E27FC236}">
              <a16:creationId xmlns:a16="http://schemas.microsoft.com/office/drawing/2014/main" id="{00000000-0008-0000-1000-000075010000}"/>
            </a:ext>
          </a:extLst>
        </xdr:cNvPr>
        <xdr:cNvSpPr txBox="1"/>
      </xdr:nvSpPr>
      <xdr:spPr>
        <a:xfrm>
          <a:off x="7626350" y="14806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61595</xdr:rowOff>
    </xdr:from>
    <xdr:ext cx="468630" cy="259080"/>
    <xdr:sp macro="" textlink="">
      <xdr:nvSpPr>
        <xdr:cNvPr id="374" name="n_4mainValue【福祉施設】&#10;一人当たり面積">
          <a:extLst>
            <a:ext uri="{FF2B5EF4-FFF2-40B4-BE49-F238E27FC236}">
              <a16:creationId xmlns:a16="http://schemas.microsoft.com/office/drawing/2014/main" id="{00000000-0008-0000-1000-000076010000}"/>
            </a:ext>
          </a:extLst>
        </xdr:cNvPr>
        <xdr:cNvSpPr txBox="1"/>
      </xdr:nvSpPr>
      <xdr:spPr>
        <a:xfrm>
          <a:off x="6737350" y="14806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1000-00008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flipV="1">
          <a:off x="4634865" y="1719834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5130" cy="257810"/>
    <xdr:sp macro="" textlink="">
      <xdr:nvSpPr>
        <xdr:cNvPr id="401" name="【市民会館】&#10;有形固定資産減価償却率最小値テキスト">
          <a:extLst>
            <a:ext uri="{FF2B5EF4-FFF2-40B4-BE49-F238E27FC236}">
              <a16:creationId xmlns:a16="http://schemas.microsoft.com/office/drawing/2014/main" id="{00000000-0008-0000-1000-000091010000}"/>
            </a:ext>
          </a:extLst>
        </xdr:cNvPr>
        <xdr:cNvSpPr txBox="1"/>
      </xdr:nvSpPr>
      <xdr:spPr>
        <a:xfrm>
          <a:off x="4673600" y="18616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4546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40360" cy="259080"/>
    <xdr:sp macro="" textlink="">
      <xdr:nvSpPr>
        <xdr:cNvPr id="403" name="【市民会館】&#10;有形固定資産減価償却率最大値テキスト">
          <a:extLst>
            <a:ext uri="{FF2B5EF4-FFF2-40B4-BE49-F238E27FC236}">
              <a16:creationId xmlns:a16="http://schemas.microsoft.com/office/drawing/2014/main" id="{00000000-0008-0000-1000-000093010000}"/>
            </a:ext>
          </a:extLst>
        </xdr:cNvPr>
        <xdr:cNvSpPr txBox="1"/>
      </xdr:nvSpPr>
      <xdr:spPr>
        <a:xfrm>
          <a:off x="4673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546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123190</xdr:rowOff>
    </xdr:from>
    <xdr:ext cx="405130" cy="257810"/>
    <xdr:sp macro="" textlink="">
      <xdr:nvSpPr>
        <xdr:cNvPr id="405" name="【市民会館】&#10;有形固定資産減価償却率平均値テキスト">
          <a:extLst>
            <a:ext uri="{FF2B5EF4-FFF2-40B4-BE49-F238E27FC236}">
              <a16:creationId xmlns:a16="http://schemas.microsoft.com/office/drawing/2014/main" id="{00000000-0008-0000-1000-000095010000}"/>
            </a:ext>
          </a:extLst>
        </xdr:cNvPr>
        <xdr:cNvSpPr txBox="1"/>
      </xdr:nvSpPr>
      <xdr:spPr>
        <a:xfrm>
          <a:off x="4673600" y="17782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4584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3746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2857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1968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1079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59690</xdr:rowOff>
    </xdr:from>
    <xdr:to>
      <xdr:col>24</xdr:col>
      <xdr:colOff>114300</xdr:colOff>
      <xdr:row>105</xdr:row>
      <xdr:rowOff>161290</xdr:rowOff>
    </xdr:to>
    <xdr:sp macro="" textlink="">
      <xdr:nvSpPr>
        <xdr:cNvPr id="416" name="楕円 415">
          <a:extLst>
            <a:ext uri="{FF2B5EF4-FFF2-40B4-BE49-F238E27FC236}">
              <a16:creationId xmlns:a16="http://schemas.microsoft.com/office/drawing/2014/main" id="{00000000-0008-0000-1000-0000A0010000}"/>
            </a:ext>
          </a:extLst>
        </xdr:cNvPr>
        <xdr:cNvSpPr/>
      </xdr:nvSpPr>
      <xdr:spPr>
        <a:xfrm>
          <a:off x="45847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38100</xdr:rowOff>
    </xdr:from>
    <xdr:ext cx="405130" cy="259080"/>
    <xdr:sp macro="" textlink="">
      <xdr:nvSpPr>
        <xdr:cNvPr id="417" name="【市民会館】&#10;有形固定資産減価償却率該当値テキスト">
          <a:extLst>
            <a:ext uri="{FF2B5EF4-FFF2-40B4-BE49-F238E27FC236}">
              <a16:creationId xmlns:a16="http://schemas.microsoft.com/office/drawing/2014/main" id="{00000000-0008-0000-1000-0000A1010000}"/>
            </a:ext>
          </a:extLst>
        </xdr:cNvPr>
        <xdr:cNvSpPr txBox="1"/>
      </xdr:nvSpPr>
      <xdr:spPr>
        <a:xfrm>
          <a:off x="4673600"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15875</xdr:rowOff>
    </xdr:from>
    <xdr:to>
      <xdr:col>20</xdr:col>
      <xdr:colOff>38100</xdr:colOff>
      <xdr:row>105</xdr:row>
      <xdr:rowOff>117475</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3746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110490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3797300" y="180689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143510</xdr:rowOff>
    </xdr:from>
    <xdr:to>
      <xdr:col>15</xdr:col>
      <xdr:colOff>101600</xdr:colOff>
      <xdr:row>105</xdr:row>
      <xdr:rowOff>73025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2857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22225</xdr:rowOff>
    </xdr:from>
    <xdr:to>
      <xdr:col>19</xdr:col>
      <xdr:colOff>177800</xdr:colOff>
      <xdr:row>105</xdr:row>
      <xdr:rowOff>66675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2908300" y="18024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1968500"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118745</xdr:rowOff>
    </xdr:from>
    <xdr:to>
      <xdr:col>15</xdr:col>
      <xdr:colOff>50800</xdr:colOff>
      <xdr:row>105</xdr:row>
      <xdr:rowOff>22225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2019300" y="179495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118745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130300" y="179070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58420</xdr:rowOff>
    </xdr:from>
    <xdr:ext cx="405130" cy="259080"/>
    <xdr:sp macro="" textlink="">
      <xdr:nvSpPr>
        <xdr:cNvPr id="426" name="n_1aveValue【市民会館】&#10;有形固定資産減価償却率">
          <a:extLst>
            <a:ext uri="{FF2B5EF4-FFF2-40B4-BE49-F238E27FC236}">
              <a16:creationId xmlns:a16="http://schemas.microsoft.com/office/drawing/2014/main" id="{00000000-0008-0000-1000-0000AA010000}"/>
            </a:ext>
          </a:extLst>
        </xdr:cNvPr>
        <xdr:cNvSpPr txBox="1"/>
      </xdr:nvSpPr>
      <xdr:spPr>
        <a:xfrm>
          <a:off x="3582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4445</xdr:rowOff>
    </xdr:from>
    <xdr:ext cx="403860" cy="259080"/>
    <xdr:sp macro="" textlink="">
      <xdr:nvSpPr>
        <xdr:cNvPr id="427" name="n_2aveValue【市民会館】&#10;有形固定資産減価償却率">
          <a:extLst>
            <a:ext uri="{FF2B5EF4-FFF2-40B4-BE49-F238E27FC236}">
              <a16:creationId xmlns:a16="http://schemas.microsoft.com/office/drawing/2014/main" id="{00000000-0008-0000-1000-0000AB010000}"/>
            </a:ext>
          </a:extLst>
        </xdr:cNvPr>
        <xdr:cNvSpPr txBox="1"/>
      </xdr:nvSpPr>
      <xdr:spPr>
        <a:xfrm>
          <a:off x="2705735" y="1766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3860" cy="259080"/>
    <xdr:sp macro="" textlink="">
      <xdr:nvSpPr>
        <xdr:cNvPr id="428" name="n_3aveValue【市民会館】&#10;有形固定資産減価償却率">
          <a:extLst>
            <a:ext uri="{FF2B5EF4-FFF2-40B4-BE49-F238E27FC236}">
              <a16:creationId xmlns:a16="http://schemas.microsoft.com/office/drawing/2014/main" id="{00000000-0008-0000-1000-0000AC010000}"/>
            </a:ext>
          </a:extLst>
        </xdr:cNvPr>
        <xdr:cNvSpPr txBox="1"/>
      </xdr:nvSpPr>
      <xdr:spPr>
        <a:xfrm>
          <a:off x="1816735" y="17991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3860" cy="259080"/>
    <xdr:sp macro="" textlink="">
      <xdr:nvSpPr>
        <xdr:cNvPr id="429" name="n_4aveValue【市民会館】&#10;有形固定資産減価償却率">
          <a:extLst>
            <a:ext uri="{FF2B5EF4-FFF2-40B4-BE49-F238E27FC236}">
              <a16:creationId xmlns:a16="http://schemas.microsoft.com/office/drawing/2014/main" id="{00000000-0008-0000-1000-0000AD010000}"/>
            </a:ext>
          </a:extLst>
        </xdr:cNvPr>
        <xdr:cNvSpPr txBox="1"/>
      </xdr:nvSpPr>
      <xdr:spPr>
        <a:xfrm>
          <a:off x="927735" y="17989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109220</xdr:rowOff>
    </xdr:from>
    <xdr:ext cx="405130" cy="257810"/>
    <xdr:sp macro="" textlink="">
      <xdr:nvSpPr>
        <xdr:cNvPr id="430" name="n_1main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8111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64135</xdr:rowOff>
    </xdr:from>
    <xdr:ext cx="403860" cy="257810"/>
    <xdr:sp macro="" textlink="">
      <xdr:nvSpPr>
        <xdr:cNvPr id="431" name="n_2main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8066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14605</xdr:rowOff>
    </xdr:from>
    <xdr:ext cx="403860" cy="259080"/>
    <xdr:sp macro="" textlink="">
      <xdr:nvSpPr>
        <xdr:cNvPr id="432" name="n_3main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7673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143510</xdr:rowOff>
    </xdr:from>
    <xdr:ext cx="403860" cy="257810"/>
    <xdr:sp macro="" textlink="">
      <xdr:nvSpPr>
        <xdr:cNvPr id="433" name="n_4main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7631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1000-0000C6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11430</xdr:rowOff>
    </xdr:from>
    <xdr:to>
      <xdr:col>54</xdr:col>
      <xdr:colOff>189865</xdr:colOff>
      <xdr:row>108</xdr:row>
      <xdr:rowOff>68580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flipV="1">
          <a:off x="10476865" y="1749933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9900" cy="259080"/>
    <xdr:sp macro="" textlink="">
      <xdr:nvSpPr>
        <xdr:cNvPr id="456" name="【市民会館】&#10;一人当たり面積最小値テキスト">
          <a:extLst>
            <a:ext uri="{FF2B5EF4-FFF2-40B4-BE49-F238E27FC236}">
              <a16:creationId xmlns:a16="http://schemas.microsoft.com/office/drawing/2014/main" id="{00000000-0008-0000-1000-0000C8010000}"/>
            </a:ext>
          </a:extLst>
        </xdr:cNvPr>
        <xdr:cNvSpPr txBox="1"/>
      </xdr:nvSpPr>
      <xdr:spPr>
        <a:xfrm>
          <a:off x="10515600" y="1858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0388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9900" cy="259080"/>
    <xdr:sp macro="" textlink="">
      <xdr:nvSpPr>
        <xdr:cNvPr id="458" name="【市民会館】&#10;一人当たり面積最大値テキスト">
          <a:extLst>
            <a:ext uri="{FF2B5EF4-FFF2-40B4-BE49-F238E27FC236}">
              <a16:creationId xmlns:a16="http://schemas.microsoft.com/office/drawing/2014/main" id="{00000000-0008-0000-1000-0000CA010000}"/>
            </a:ext>
          </a:extLst>
        </xdr:cNvPr>
        <xdr:cNvSpPr txBox="1"/>
      </xdr:nvSpPr>
      <xdr:spPr>
        <a:xfrm>
          <a:off x="10515600" y="172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0388600" y="1749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120650</xdr:rowOff>
    </xdr:from>
    <xdr:ext cx="469900" cy="257810"/>
    <xdr:sp macro="" textlink="">
      <xdr:nvSpPr>
        <xdr:cNvPr id="460" name="【市民会館】&#10;一人当たり面積平均値テキスト">
          <a:extLst>
            <a:ext uri="{FF2B5EF4-FFF2-40B4-BE49-F238E27FC236}">
              <a16:creationId xmlns:a16="http://schemas.microsoft.com/office/drawing/2014/main" id="{00000000-0008-0000-1000-0000CC010000}"/>
            </a:ext>
          </a:extLst>
        </xdr:cNvPr>
        <xdr:cNvSpPr txBox="1"/>
      </xdr:nvSpPr>
      <xdr:spPr>
        <a:xfrm>
          <a:off x="10515600" y="182943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461" name="フローチャート: 判断 460">
          <a:extLst>
            <a:ext uri="{FF2B5EF4-FFF2-40B4-BE49-F238E27FC236}">
              <a16:creationId xmlns:a16="http://schemas.microsoft.com/office/drawing/2014/main" id="{00000000-0008-0000-1000-0000CD010000}"/>
            </a:ext>
          </a:extLst>
        </xdr:cNvPr>
        <xdr:cNvSpPr/>
      </xdr:nvSpPr>
      <xdr:spPr>
        <a:xfrm>
          <a:off x="104267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9588500" y="1845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463" name="フローチャート: 判断 462">
          <a:extLst>
            <a:ext uri="{FF2B5EF4-FFF2-40B4-BE49-F238E27FC236}">
              <a16:creationId xmlns:a16="http://schemas.microsoft.com/office/drawing/2014/main" id="{00000000-0008-0000-1000-0000CF010000}"/>
            </a:ext>
          </a:extLst>
        </xdr:cNvPr>
        <xdr:cNvSpPr/>
      </xdr:nvSpPr>
      <xdr:spPr>
        <a:xfrm>
          <a:off x="8699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7810500" y="184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6921500" y="184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104775</xdr:rowOff>
    </xdr:from>
    <xdr:to>
      <xdr:col>55</xdr:col>
      <xdr:colOff>50800</xdr:colOff>
      <xdr:row>108</xdr:row>
      <xdr:rowOff>34925</xdr:rowOff>
    </xdr:to>
    <xdr:sp macro="" textlink="">
      <xdr:nvSpPr>
        <xdr:cNvPr id="471" name="楕円 470">
          <a:extLst>
            <a:ext uri="{FF2B5EF4-FFF2-40B4-BE49-F238E27FC236}">
              <a16:creationId xmlns:a16="http://schemas.microsoft.com/office/drawing/2014/main" id="{00000000-0008-0000-1000-0000D7010000}"/>
            </a:ext>
          </a:extLst>
        </xdr:cNvPr>
        <xdr:cNvSpPr/>
      </xdr:nvSpPr>
      <xdr:spPr>
        <a:xfrm>
          <a:off x="10426700" y="18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76200</xdr:rowOff>
    </xdr:from>
    <xdr:ext cx="469900" cy="257810"/>
    <xdr:sp macro="" textlink="">
      <xdr:nvSpPr>
        <xdr:cNvPr id="472" name="【市民会館】&#10;一人当たり面積該当値テキスト">
          <a:extLst>
            <a:ext uri="{FF2B5EF4-FFF2-40B4-BE49-F238E27FC236}">
              <a16:creationId xmlns:a16="http://schemas.microsoft.com/office/drawing/2014/main" id="{00000000-0008-0000-1000-0000D8010000}"/>
            </a:ext>
          </a:extLst>
        </xdr:cNvPr>
        <xdr:cNvSpPr txBox="1"/>
      </xdr:nvSpPr>
      <xdr:spPr>
        <a:xfrm>
          <a:off x="10515600" y="18421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104140</xdr:rowOff>
    </xdr:from>
    <xdr:to>
      <xdr:col>50</xdr:col>
      <xdr:colOff>165100</xdr:colOff>
      <xdr:row>108</xdr:row>
      <xdr:rowOff>34290</xdr:rowOff>
    </xdr:to>
    <xdr:sp macro="" textlink="">
      <xdr:nvSpPr>
        <xdr:cNvPr id="473" name="楕円 472">
          <a:extLst>
            <a:ext uri="{FF2B5EF4-FFF2-40B4-BE49-F238E27FC236}">
              <a16:creationId xmlns:a16="http://schemas.microsoft.com/office/drawing/2014/main" id="{00000000-0008-0000-1000-0000D9010000}"/>
            </a:ext>
          </a:extLst>
        </xdr:cNvPr>
        <xdr:cNvSpPr/>
      </xdr:nvSpPr>
      <xdr:spPr>
        <a:xfrm>
          <a:off x="9588500" y="184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154940</xdr:rowOff>
    </xdr:from>
    <xdr:to>
      <xdr:col>55</xdr:col>
      <xdr:colOff>0</xdr:colOff>
      <xdr:row>107</xdr:row>
      <xdr:rowOff>155575</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9639300" y="185000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104140</xdr:rowOff>
    </xdr:from>
    <xdr:to>
      <xdr:col>46</xdr:col>
      <xdr:colOff>38100</xdr:colOff>
      <xdr:row>108</xdr:row>
      <xdr:rowOff>34290</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8699500" y="184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154940</xdr:rowOff>
    </xdr:from>
    <xdr:to>
      <xdr:col>50</xdr:col>
      <xdr:colOff>114300</xdr:colOff>
      <xdr:row>107</xdr:row>
      <xdr:rowOff>154940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8750300" y="18500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65405</xdr:rowOff>
    </xdr:from>
    <xdr:to>
      <xdr:col>41</xdr:col>
      <xdr:colOff>101600</xdr:colOff>
      <xdr:row>107</xdr:row>
      <xdr:rowOff>167005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781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116205</xdr:rowOff>
    </xdr:from>
    <xdr:to>
      <xdr:col>45</xdr:col>
      <xdr:colOff>177800</xdr:colOff>
      <xdr:row>107</xdr:row>
      <xdr:rowOff>154940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7861300" y="184613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64770</xdr:rowOff>
    </xdr:from>
    <xdr:to>
      <xdr:col>36</xdr:col>
      <xdr:colOff>165100</xdr:colOff>
      <xdr:row>107</xdr:row>
      <xdr:rowOff>166370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6921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115570</xdr:rowOff>
    </xdr:from>
    <xdr:to>
      <xdr:col>41</xdr:col>
      <xdr:colOff>50800</xdr:colOff>
      <xdr:row>107</xdr:row>
      <xdr:rowOff>116205</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6972300" y="18460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35560</xdr:rowOff>
    </xdr:from>
    <xdr:ext cx="469900" cy="259080"/>
    <xdr:sp macro="" textlink="">
      <xdr:nvSpPr>
        <xdr:cNvPr id="481" name="n_1aveValue【市民会館】&#10;一人当たり面積">
          <a:extLst>
            <a:ext uri="{FF2B5EF4-FFF2-40B4-BE49-F238E27FC236}">
              <a16:creationId xmlns:a16="http://schemas.microsoft.com/office/drawing/2014/main" id="{00000000-0008-0000-1000-0000E1010000}"/>
            </a:ext>
          </a:extLst>
        </xdr:cNvPr>
        <xdr:cNvSpPr txBox="1"/>
      </xdr:nvSpPr>
      <xdr:spPr>
        <a:xfrm>
          <a:off x="9391650" y="1855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108</xdr:row>
      <xdr:rowOff>33020</xdr:rowOff>
    </xdr:from>
    <xdr:ext cx="468630" cy="259080"/>
    <xdr:sp macro="" textlink="">
      <xdr:nvSpPr>
        <xdr:cNvPr id="482" name="n_2aveValue【市民会館】&#10;一人当たり面積">
          <a:extLst>
            <a:ext uri="{FF2B5EF4-FFF2-40B4-BE49-F238E27FC236}">
              <a16:creationId xmlns:a16="http://schemas.microsoft.com/office/drawing/2014/main" id="{00000000-0008-0000-1000-0000E2010000}"/>
            </a:ext>
          </a:extLst>
        </xdr:cNvPr>
        <xdr:cNvSpPr txBox="1"/>
      </xdr:nvSpPr>
      <xdr:spPr>
        <a:xfrm>
          <a:off x="8515350" y="18549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108</xdr:row>
      <xdr:rowOff>33655</xdr:rowOff>
    </xdr:from>
    <xdr:ext cx="468630" cy="258445"/>
    <xdr:sp macro="" textlink="">
      <xdr:nvSpPr>
        <xdr:cNvPr id="483" name="n_3aveValue【市民会館】&#10;一人当たり面積">
          <a:extLst>
            <a:ext uri="{FF2B5EF4-FFF2-40B4-BE49-F238E27FC236}">
              <a16:creationId xmlns:a16="http://schemas.microsoft.com/office/drawing/2014/main" id="{00000000-0008-0000-1000-0000E3010000}"/>
            </a:ext>
          </a:extLst>
        </xdr:cNvPr>
        <xdr:cNvSpPr txBox="1"/>
      </xdr:nvSpPr>
      <xdr:spPr>
        <a:xfrm>
          <a:off x="7626350" y="185502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108</xdr:row>
      <xdr:rowOff>36830</xdr:rowOff>
    </xdr:from>
    <xdr:ext cx="468630" cy="259080"/>
    <xdr:sp macro="" textlink="">
      <xdr:nvSpPr>
        <xdr:cNvPr id="484" name="n_4aveValue【市民会館】&#10;一人当たり面積">
          <a:extLst>
            <a:ext uri="{FF2B5EF4-FFF2-40B4-BE49-F238E27FC236}">
              <a16:creationId xmlns:a16="http://schemas.microsoft.com/office/drawing/2014/main" id="{00000000-0008-0000-1000-0000E4010000}"/>
            </a:ext>
          </a:extLst>
        </xdr:cNvPr>
        <xdr:cNvSpPr txBox="1"/>
      </xdr:nvSpPr>
      <xdr:spPr>
        <a:xfrm>
          <a:off x="6737350" y="18553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50800</xdr:rowOff>
    </xdr:from>
    <xdr:ext cx="469900" cy="259080"/>
    <xdr:sp macro="" textlink="">
      <xdr:nvSpPr>
        <xdr:cNvPr id="485" name="n_1mainValue【市民会館】&#10;一人当たり面積">
          <a:extLst>
            <a:ext uri="{FF2B5EF4-FFF2-40B4-BE49-F238E27FC236}">
              <a16:creationId xmlns:a16="http://schemas.microsoft.com/office/drawing/2014/main" id="{00000000-0008-0000-1000-0000E5010000}"/>
            </a:ext>
          </a:extLst>
        </xdr:cNvPr>
        <xdr:cNvSpPr txBox="1"/>
      </xdr:nvSpPr>
      <xdr:spPr>
        <a:xfrm>
          <a:off x="9391650" y="1822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50800</xdr:rowOff>
    </xdr:from>
    <xdr:ext cx="468630" cy="259080"/>
    <xdr:sp macro="" textlink="">
      <xdr:nvSpPr>
        <xdr:cNvPr id="486" name="n_2mainValue【市民会館】&#10;一人当たり面積">
          <a:extLst>
            <a:ext uri="{FF2B5EF4-FFF2-40B4-BE49-F238E27FC236}">
              <a16:creationId xmlns:a16="http://schemas.microsoft.com/office/drawing/2014/main" id="{00000000-0008-0000-1000-0000E6010000}"/>
            </a:ext>
          </a:extLst>
        </xdr:cNvPr>
        <xdr:cNvSpPr txBox="1"/>
      </xdr:nvSpPr>
      <xdr:spPr>
        <a:xfrm>
          <a:off x="8515350" y="1822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12065</xdr:rowOff>
    </xdr:from>
    <xdr:ext cx="468630" cy="259080"/>
    <xdr:sp macro="" textlink="">
      <xdr:nvSpPr>
        <xdr:cNvPr id="487" name="n_3mainValue【市民会館】&#10;一人当たり面積">
          <a:extLst>
            <a:ext uri="{FF2B5EF4-FFF2-40B4-BE49-F238E27FC236}">
              <a16:creationId xmlns:a16="http://schemas.microsoft.com/office/drawing/2014/main" id="{00000000-0008-0000-1000-0000E7010000}"/>
            </a:ext>
          </a:extLst>
        </xdr:cNvPr>
        <xdr:cNvSpPr txBox="1"/>
      </xdr:nvSpPr>
      <xdr:spPr>
        <a:xfrm>
          <a:off x="7626350" y="18185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11430</xdr:rowOff>
    </xdr:from>
    <xdr:ext cx="468630" cy="259080"/>
    <xdr:sp macro="" textlink="">
      <xdr:nvSpPr>
        <xdr:cNvPr id="488" name="n_4mainValue【市民会館】&#10;一人当たり面積">
          <a:extLst>
            <a:ext uri="{FF2B5EF4-FFF2-40B4-BE49-F238E27FC236}">
              <a16:creationId xmlns:a16="http://schemas.microsoft.com/office/drawing/2014/main" id="{00000000-0008-0000-1000-0000E8010000}"/>
            </a:ext>
          </a:extLst>
        </xdr:cNvPr>
        <xdr:cNvSpPr txBox="1"/>
      </xdr:nvSpPr>
      <xdr:spPr>
        <a:xfrm>
          <a:off x="673735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1000-000001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13970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flipV="1">
          <a:off x="16318865" y="586613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17780</xdr:rowOff>
    </xdr:from>
    <xdr:ext cx="405130" cy="257810"/>
    <xdr:sp macro="" textlink="">
      <xdr:nvSpPr>
        <xdr:cNvPr id="515" name="【一般廃棄物処理施設】&#10;有形固定資産減価償却率最小値テキスト">
          <a:extLst>
            <a:ext uri="{FF2B5EF4-FFF2-40B4-BE49-F238E27FC236}">
              <a16:creationId xmlns:a16="http://schemas.microsoft.com/office/drawing/2014/main" id="{00000000-0008-0000-1000-000003020000}"/>
            </a:ext>
          </a:extLst>
        </xdr:cNvPr>
        <xdr:cNvSpPr txBox="1"/>
      </xdr:nvSpPr>
      <xdr:spPr>
        <a:xfrm>
          <a:off x="16357600" y="7218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6230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810"/>
    <xdr:sp macro="" textlink="">
      <xdr:nvSpPr>
        <xdr:cNvPr id="517" name="【一般廃棄物処理施設】&#10;有形固定資産減価償却率最大値テキスト">
          <a:extLst>
            <a:ext uri="{FF2B5EF4-FFF2-40B4-BE49-F238E27FC236}">
              <a16:creationId xmlns:a16="http://schemas.microsoft.com/office/drawing/2014/main" id="{00000000-0008-0000-1000-000005020000}"/>
            </a:ext>
          </a:extLst>
        </xdr:cNvPr>
        <xdr:cNvSpPr txBox="1"/>
      </xdr:nvSpPr>
      <xdr:spPr>
        <a:xfrm>
          <a:off x="16357600" y="564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67310</xdr:rowOff>
    </xdr:from>
    <xdr:ext cx="405130" cy="259080"/>
    <xdr:sp macro="" textlink="">
      <xdr:nvSpPr>
        <xdr:cNvPr id="519" name="【一般廃棄物処理施設】&#10;有形固定資産減価償却率平均値テキスト">
          <a:extLst>
            <a:ext uri="{FF2B5EF4-FFF2-40B4-BE49-F238E27FC236}">
              <a16:creationId xmlns:a16="http://schemas.microsoft.com/office/drawing/2014/main" id="{00000000-0008-0000-1000-000007020000}"/>
            </a:ext>
          </a:extLst>
        </xdr:cNvPr>
        <xdr:cNvSpPr txBox="1"/>
      </xdr:nvSpPr>
      <xdr:spPr>
        <a:xfrm>
          <a:off x="16357600" y="6582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522" name="フローチャート: 判断 521">
          <a:extLst>
            <a:ext uri="{FF2B5EF4-FFF2-40B4-BE49-F238E27FC236}">
              <a16:creationId xmlns:a16="http://schemas.microsoft.com/office/drawing/2014/main" id="{00000000-0008-0000-1000-00000A020000}"/>
            </a:ext>
          </a:extLst>
        </xdr:cNvPr>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3" name="フローチャート: 判断 522">
          <a:extLst>
            <a:ext uri="{FF2B5EF4-FFF2-40B4-BE49-F238E27FC236}">
              <a16:creationId xmlns:a16="http://schemas.microsoft.com/office/drawing/2014/main" id="{00000000-0008-0000-1000-00000B020000}"/>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77470</xdr:rowOff>
    </xdr:from>
    <xdr:to>
      <xdr:col>67</xdr:col>
      <xdr:colOff>101600</xdr:colOff>
      <xdr:row>38</xdr:row>
      <xdr:rowOff>7620</xdr:rowOff>
    </xdr:to>
    <xdr:sp macro="" textlink="">
      <xdr:nvSpPr>
        <xdr:cNvPr id="524" name="フローチャート: 判断 523">
          <a:extLst>
            <a:ext uri="{FF2B5EF4-FFF2-40B4-BE49-F238E27FC236}">
              <a16:creationId xmlns:a16="http://schemas.microsoft.com/office/drawing/2014/main" id="{00000000-0008-0000-1000-00000C020000}"/>
            </a:ext>
          </a:extLst>
        </xdr:cNvPr>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125095</xdr:rowOff>
    </xdr:from>
    <xdr:to>
      <xdr:col>85</xdr:col>
      <xdr:colOff>177800</xdr:colOff>
      <xdr:row>35</xdr:row>
      <xdr:rowOff>55245</xdr:rowOff>
    </xdr:to>
    <xdr:sp macro="" textlink="">
      <xdr:nvSpPr>
        <xdr:cNvPr id="530" name="楕円 529">
          <a:extLst>
            <a:ext uri="{FF2B5EF4-FFF2-40B4-BE49-F238E27FC236}">
              <a16:creationId xmlns:a16="http://schemas.microsoft.com/office/drawing/2014/main" id="{00000000-0008-0000-1000-000012020000}"/>
            </a:ext>
          </a:extLst>
        </xdr:cNvPr>
        <xdr:cNvSpPr/>
      </xdr:nvSpPr>
      <xdr:spPr>
        <a:xfrm>
          <a:off x="16268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147955</xdr:rowOff>
    </xdr:from>
    <xdr:ext cx="405130" cy="258445"/>
    <xdr:sp macro="" textlink="">
      <xdr:nvSpPr>
        <xdr:cNvPr id="531" name="【一般廃棄物処理施設】&#10;有形固定資産減価償却率該当値テキスト">
          <a:extLst>
            <a:ext uri="{FF2B5EF4-FFF2-40B4-BE49-F238E27FC236}">
              <a16:creationId xmlns:a16="http://schemas.microsoft.com/office/drawing/2014/main" id="{00000000-0008-0000-1000-000013020000}"/>
            </a:ext>
          </a:extLst>
        </xdr:cNvPr>
        <xdr:cNvSpPr txBox="1"/>
      </xdr:nvSpPr>
      <xdr:spPr>
        <a:xfrm>
          <a:off x="16357600" y="5805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38735</xdr:rowOff>
    </xdr:from>
    <xdr:to>
      <xdr:col>81</xdr:col>
      <xdr:colOff>101600</xdr:colOff>
      <xdr:row>34</xdr:row>
      <xdr:rowOff>140335</xdr:rowOff>
    </xdr:to>
    <xdr:sp macro="" textlink="">
      <xdr:nvSpPr>
        <xdr:cNvPr id="532" name="楕円 531">
          <a:extLst>
            <a:ext uri="{FF2B5EF4-FFF2-40B4-BE49-F238E27FC236}">
              <a16:creationId xmlns:a16="http://schemas.microsoft.com/office/drawing/2014/main" id="{00000000-0008-0000-1000-000014020000}"/>
            </a:ext>
          </a:extLst>
        </xdr:cNvPr>
        <xdr:cNvSpPr/>
      </xdr:nvSpPr>
      <xdr:spPr>
        <a:xfrm>
          <a:off x="15430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35</xdr:row>
      <xdr:rowOff>4445</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5481300" y="591883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123190</xdr:rowOff>
    </xdr:from>
    <xdr:to>
      <xdr:col>76</xdr:col>
      <xdr:colOff>165100</xdr:colOff>
      <xdr:row>34</xdr:row>
      <xdr:rowOff>53340</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454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2540</xdr:rowOff>
    </xdr:from>
    <xdr:to>
      <xdr:col>81</xdr:col>
      <xdr:colOff>50800</xdr:colOff>
      <xdr:row>34</xdr:row>
      <xdr:rowOff>89535</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4592300" y="583184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38735</xdr:rowOff>
    </xdr:from>
    <xdr:to>
      <xdr:col>72</xdr:col>
      <xdr:colOff>38100</xdr:colOff>
      <xdr:row>33</xdr:row>
      <xdr:rowOff>140335</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3652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89535</xdr:rowOff>
    </xdr:from>
    <xdr:to>
      <xdr:col>76</xdr:col>
      <xdr:colOff>114300</xdr:colOff>
      <xdr:row>34</xdr:row>
      <xdr:rowOff>2540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3703300" y="57473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160655</xdr:rowOff>
    </xdr:from>
    <xdr:to>
      <xdr:col>67</xdr:col>
      <xdr:colOff>101600</xdr:colOff>
      <xdr:row>33</xdr:row>
      <xdr:rowOff>90805</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2763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40640</xdr:rowOff>
    </xdr:from>
    <xdr:to>
      <xdr:col>71</xdr:col>
      <xdr:colOff>177800</xdr:colOff>
      <xdr:row>33</xdr:row>
      <xdr:rowOff>89535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814300" y="5698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59055</xdr:rowOff>
    </xdr:from>
    <xdr:ext cx="405130" cy="259080"/>
    <xdr:sp macro="" textlink="">
      <xdr:nvSpPr>
        <xdr:cNvPr id="540" name="n_1aveValue【一般廃棄物処理施設】&#10;有形固定資産減価償却率">
          <a:extLst>
            <a:ext uri="{FF2B5EF4-FFF2-40B4-BE49-F238E27FC236}">
              <a16:creationId xmlns:a16="http://schemas.microsoft.com/office/drawing/2014/main" id="{00000000-0008-0000-1000-00001C020000}"/>
            </a:ext>
          </a:extLst>
        </xdr:cNvPr>
        <xdr:cNvSpPr txBox="1"/>
      </xdr:nvSpPr>
      <xdr:spPr>
        <a:xfrm>
          <a:off x="15266035"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64135</xdr:rowOff>
    </xdr:from>
    <xdr:ext cx="403860" cy="257810"/>
    <xdr:sp macro="" textlink="">
      <xdr:nvSpPr>
        <xdr:cNvPr id="541" name="n_2aveValue【一般廃棄物処理施設】&#10;有形固定資産減価償却率">
          <a:extLst>
            <a:ext uri="{FF2B5EF4-FFF2-40B4-BE49-F238E27FC236}">
              <a16:creationId xmlns:a16="http://schemas.microsoft.com/office/drawing/2014/main" id="{00000000-0008-0000-1000-00001D020000}"/>
            </a:ext>
          </a:extLst>
        </xdr:cNvPr>
        <xdr:cNvSpPr txBox="1"/>
      </xdr:nvSpPr>
      <xdr:spPr>
        <a:xfrm>
          <a:off x="14389735" y="6579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59055</xdr:rowOff>
    </xdr:from>
    <xdr:ext cx="403860" cy="259080"/>
    <xdr:sp macro="" textlink="">
      <xdr:nvSpPr>
        <xdr:cNvPr id="542" name="n_3aveValue【一般廃棄物処理施設】&#10;有形固定資産減価償却率">
          <a:extLst>
            <a:ext uri="{FF2B5EF4-FFF2-40B4-BE49-F238E27FC236}">
              <a16:creationId xmlns:a16="http://schemas.microsoft.com/office/drawing/2014/main" id="{00000000-0008-0000-1000-00001E020000}"/>
            </a:ext>
          </a:extLst>
        </xdr:cNvPr>
        <xdr:cNvSpPr txBox="1"/>
      </xdr:nvSpPr>
      <xdr:spPr>
        <a:xfrm>
          <a:off x="13500735" y="6574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170180</xdr:rowOff>
    </xdr:from>
    <xdr:ext cx="403860" cy="259080"/>
    <xdr:sp macro="" textlink="">
      <xdr:nvSpPr>
        <xdr:cNvPr id="543" name="n_4aveValue【一般廃棄物処理施設】&#10;有形固定資産減価償却率">
          <a:extLst>
            <a:ext uri="{FF2B5EF4-FFF2-40B4-BE49-F238E27FC236}">
              <a16:creationId xmlns:a16="http://schemas.microsoft.com/office/drawing/2014/main" id="{00000000-0008-0000-1000-00001F020000}"/>
            </a:ext>
          </a:extLst>
        </xdr:cNvPr>
        <xdr:cNvSpPr txBox="1"/>
      </xdr:nvSpPr>
      <xdr:spPr>
        <a:xfrm>
          <a:off x="12611735" y="6513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156845</xdr:rowOff>
    </xdr:from>
    <xdr:ext cx="405130" cy="257810"/>
    <xdr:sp macro="" textlink="">
      <xdr:nvSpPr>
        <xdr:cNvPr id="544" name="n_1main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5266035" y="5643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69850</xdr:rowOff>
    </xdr:from>
    <xdr:ext cx="403860" cy="259080"/>
    <xdr:sp macro="" textlink="">
      <xdr:nvSpPr>
        <xdr:cNvPr id="545" name="n_2main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4389735" y="5556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31</xdr:row>
      <xdr:rowOff>156845</xdr:rowOff>
    </xdr:from>
    <xdr:ext cx="340360" cy="257810"/>
    <xdr:sp macro="" textlink="">
      <xdr:nvSpPr>
        <xdr:cNvPr id="546" name="n_3main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3533120" y="54717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31</xdr:row>
      <xdr:rowOff>107315</xdr:rowOff>
    </xdr:from>
    <xdr:ext cx="340360" cy="259080"/>
    <xdr:sp macro="" textlink="">
      <xdr:nvSpPr>
        <xdr:cNvPr id="547" name="n_4main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2644120" y="54222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36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7692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360" cy="25781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7692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360" cy="258445"/>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7692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36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92370" y="5845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360" cy="25781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692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1000-00003C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42</xdr:row>
      <xdr:rowOff>92075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flipV="1">
          <a:off x="22160865" y="574421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1000-00003E020000}"/>
            </a:ext>
          </a:extLst>
        </xdr:cNvPr>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32385</xdr:rowOff>
    </xdr:from>
    <xdr:ext cx="598805" cy="257810"/>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1000-000040020000}"/>
            </a:ext>
          </a:extLst>
        </xdr:cNvPr>
        <xdr:cNvSpPr txBox="1"/>
      </xdr:nvSpPr>
      <xdr:spPr>
        <a:xfrm>
          <a:off x="22199600" y="55187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22072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41275</xdr:rowOff>
    </xdr:from>
    <xdr:ext cx="534670" cy="257810"/>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1000-000042020000}"/>
            </a:ext>
          </a:extLst>
        </xdr:cNvPr>
        <xdr:cNvSpPr txBox="1"/>
      </xdr:nvSpPr>
      <xdr:spPr>
        <a:xfrm>
          <a:off x="22199600" y="68992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164465</xdr:rowOff>
    </xdr:to>
    <xdr:sp macro="" textlink="">
      <xdr:nvSpPr>
        <xdr:cNvPr id="579" name="フローチャート: 判断 578">
          <a:extLst>
            <a:ext uri="{FF2B5EF4-FFF2-40B4-BE49-F238E27FC236}">
              <a16:creationId xmlns:a16="http://schemas.microsoft.com/office/drawing/2014/main" id="{00000000-0008-0000-1000-000043020000}"/>
            </a:ext>
          </a:extLst>
        </xdr:cNvPr>
        <xdr:cNvSpPr/>
      </xdr:nvSpPr>
      <xdr:spPr>
        <a:xfrm>
          <a:off x="221107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92075</xdr:rowOff>
    </xdr:from>
    <xdr:to>
      <xdr:col>112</xdr:col>
      <xdr:colOff>38100</xdr:colOff>
      <xdr:row>41</xdr:row>
      <xdr:rowOff>22225</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21272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123825</xdr:rowOff>
    </xdr:from>
    <xdr:to>
      <xdr:col>107</xdr:col>
      <xdr:colOff>101600</xdr:colOff>
      <xdr:row>41</xdr:row>
      <xdr:rowOff>53975</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20383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19494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114300</xdr:rowOff>
    </xdr:from>
    <xdr:to>
      <xdr:col>98</xdr:col>
      <xdr:colOff>38100</xdr:colOff>
      <xdr:row>41</xdr:row>
      <xdr:rowOff>44450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8605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69850</xdr:rowOff>
    </xdr:from>
    <xdr:to>
      <xdr:col>116</xdr:col>
      <xdr:colOff>114300</xdr:colOff>
      <xdr:row>40</xdr:row>
      <xdr:rowOff>0</xdr:rowOff>
    </xdr:to>
    <xdr:sp macro="" textlink="">
      <xdr:nvSpPr>
        <xdr:cNvPr id="589" name="楕円 588">
          <a:extLst>
            <a:ext uri="{FF2B5EF4-FFF2-40B4-BE49-F238E27FC236}">
              <a16:creationId xmlns:a16="http://schemas.microsoft.com/office/drawing/2014/main" id="{00000000-0008-0000-1000-00004D020000}"/>
            </a:ext>
          </a:extLst>
        </xdr:cNvPr>
        <xdr:cNvSpPr/>
      </xdr:nvSpPr>
      <xdr:spPr>
        <a:xfrm>
          <a:off x="22110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92710</xdr:rowOff>
    </xdr:from>
    <xdr:ext cx="598805" cy="259080"/>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1000-00004E020000}"/>
            </a:ext>
          </a:extLst>
        </xdr:cNvPr>
        <xdr:cNvSpPr txBox="1"/>
      </xdr:nvSpPr>
      <xdr:spPr>
        <a:xfrm>
          <a:off x="22199600" y="6607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67945</xdr:rowOff>
    </xdr:from>
    <xdr:to>
      <xdr:col>112</xdr:col>
      <xdr:colOff>38100</xdr:colOff>
      <xdr:row>39</xdr:row>
      <xdr:rowOff>169545</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21272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118745</xdr:rowOff>
    </xdr:from>
    <xdr:to>
      <xdr:col>116</xdr:col>
      <xdr:colOff>63500</xdr:colOff>
      <xdr:row>39</xdr:row>
      <xdr:rowOff>120650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21323300" y="68052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68580</xdr:rowOff>
    </xdr:from>
    <xdr:to>
      <xdr:col>107</xdr:col>
      <xdr:colOff>101600</xdr:colOff>
      <xdr:row>39</xdr:row>
      <xdr:rowOff>170180</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20383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118745</xdr:rowOff>
    </xdr:from>
    <xdr:to>
      <xdr:col>111</xdr:col>
      <xdr:colOff>177800</xdr:colOff>
      <xdr:row>39</xdr:row>
      <xdr:rowOff>119380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20434300" y="6805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66040</xdr:rowOff>
    </xdr:from>
    <xdr:to>
      <xdr:col>102</xdr:col>
      <xdr:colOff>165100</xdr:colOff>
      <xdr:row>39</xdr:row>
      <xdr:rowOff>167640</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19494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116840</xdr:rowOff>
    </xdr:from>
    <xdr:to>
      <xdr:col>107</xdr:col>
      <xdr:colOff>50800</xdr:colOff>
      <xdr:row>39</xdr:row>
      <xdr:rowOff>119380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9545300" y="6803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1860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102870</xdr:rowOff>
    </xdr:from>
    <xdr:to>
      <xdr:col>102</xdr:col>
      <xdr:colOff>114300</xdr:colOff>
      <xdr:row>39</xdr:row>
      <xdr:rowOff>116840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656300" y="6789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13335</xdr:rowOff>
    </xdr:from>
    <xdr:ext cx="534670" cy="259080"/>
    <xdr:sp macro="" textlink="">
      <xdr:nvSpPr>
        <xdr:cNvPr id="599" name="n_1ave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21043265" y="704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45085</xdr:rowOff>
    </xdr:from>
    <xdr:ext cx="533400" cy="258445"/>
    <xdr:sp macro="" textlink="">
      <xdr:nvSpPr>
        <xdr:cNvPr id="600" name="n_2ave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20166965" y="7074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60960</xdr:rowOff>
    </xdr:from>
    <xdr:ext cx="533400" cy="259080"/>
    <xdr:sp macro="" textlink="">
      <xdr:nvSpPr>
        <xdr:cNvPr id="601" name="n_3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9277965" y="709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35560</xdr:rowOff>
    </xdr:from>
    <xdr:ext cx="533400" cy="259080"/>
    <xdr:sp macro="" textlink="">
      <xdr:nvSpPr>
        <xdr:cNvPr id="602" name="n_4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8388965" y="7065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14605</xdr:rowOff>
    </xdr:from>
    <xdr:ext cx="597535" cy="259080"/>
    <xdr:sp macro="" textlink="">
      <xdr:nvSpPr>
        <xdr:cNvPr id="603" name="n_1main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21010880" y="6529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149,561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15240</xdr:rowOff>
    </xdr:from>
    <xdr:ext cx="597535" cy="259080"/>
    <xdr:sp macro="" textlink="">
      <xdr:nvSpPr>
        <xdr:cNvPr id="604" name="n_2main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20134580" y="6530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12700</xdr:rowOff>
    </xdr:from>
    <xdr:ext cx="597535" cy="259080"/>
    <xdr:sp macro="" textlink="">
      <xdr:nvSpPr>
        <xdr:cNvPr id="605" name="n_3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9245580" y="6527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170180</xdr:rowOff>
    </xdr:from>
    <xdr:ext cx="597535" cy="259080"/>
    <xdr:sp macro="" textlink="">
      <xdr:nvSpPr>
        <xdr:cNvPr id="606" name="n_4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8356580" y="6513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1000-00007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flipV="1">
          <a:off x="16318865" y="947039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633" name="【保健センター・保健所】&#10;有形固定資産減価償却率最小値テキスト">
          <a:extLst>
            <a:ext uri="{FF2B5EF4-FFF2-40B4-BE49-F238E27FC236}">
              <a16:creationId xmlns:a16="http://schemas.microsoft.com/office/drawing/2014/main" id="{00000000-0008-0000-1000-000079020000}"/>
            </a:ext>
          </a:extLst>
        </xdr:cNvPr>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35" name="【保健センター・保健所】&#10;有形固定資産減価償却率最大値テキスト">
          <a:extLst>
            <a:ext uri="{FF2B5EF4-FFF2-40B4-BE49-F238E27FC236}">
              <a16:creationId xmlns:a16="http://schemas.microsoft.com/office/drawing/2014/main" id="{00000000-0008-0000-1000-00007B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125730</xdr:rowOff>
    </xdr:from>
    <xdr:ext cx="405130" cy="259080"/>
    <xdr:sp macro="" textlink="">
      <xdr:nvSpPr>
        <xdr:cNvPr id="637" name="【保健センター・保健所】&#10;有形固定資産減価償却率平均値テキスト">
          <a:extLst>
            <a:ext uri="{FF2B5EF4-FFF2-40B4-BE49-F238E27FC236}">
              <a16:creationId xmlns:a16="http://schemas.microsoft.com/office/drawing/2014/main" id="{00000000-0008-0000-1000-00007D020000}"/>
            </a:ext>
          </a:extLst>
        </xdr:cNvPr>
        <xdr:cNvSpPr txBox="1"/>
      </xdr:nvSpPr>
      <xdr:spPr>
        <a:xfrm>
          <a:off x="16357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39" name="フローチャート: 判断 638">
          <a:extLst>
            <a:ext uri="{FF2B5EF4-FFF2-40B4-BE49-F238E27FC236}">
              <a16:creationId xmlns:a16="http://schemas.microsoft.com/office/drawing/2014/main" id="{00000000-0008-0000-1000-00007F02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106045</xdr:rowOff>
    </xdr:from>
    <xdr:to>
      <xdr:col>85</xdr:col>
      <xdr:colOff>177800</xdr:colOff>
      <xdr:row>60</xdr:row>
      <xdr:rowOff>36195</xdr:rowOff>
    </xdr:to>
    <xdr:sp macro="" textlink="">
      <xdr:nvSpPr>
        <xdr:cNvPr id="648" name="楕円 647">
          <a:extLst>
            <a:ext uri="{FF2B5EF4-FFF2-40B4-BE49-F238E27FC236}">
              <a16:creationId xmlns:a16="http://schemas.microsoft.com/office/drawing/2014/main" id="{00000000-0008-0000-1000-000088020000}"/>
            </a:ext>
          </a:extLst>
        </xdr:cNvPr>
        <xdr:cNvSpPr/>
      </xdr:nvSpPr>
      <xdr:spPr>
        <a:xfrm>
          <a:off x="162687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84455</xdr:rowOff>
    </xdr:from>
    <xdr:ext cx="405130" cy="259080"/>
    <xdr:sp macro="" textlink="">
      <xdr:nvSpPr>
        <xdr:cNvPr id="649" name="【保健センター・保健所】&#10;有形固定資産減価償却率該当値テキスト">
          <a:extLst>
            <a:ext uri="{FF2B5EF4-FFF2-40B4-BE49-F238E27FC236}">
              <a16:creationId xmlns:a16="http://schemas.microsoft.com/office/drawing/2014/main" id="{00000000-0008-0000-1000-000089020000}"/>
            </a:ext>
          </a:extLst>
        </xdr:cNvPr>
        <xdr:cNvSpPr txBox="1"/>
      </xdr:nvSpPr>
      <xdr:spPr>
        <a:xfrm>
          <a:off x="16357600" y="1020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66675</xdr:rowOff>
    </xdr:from>
    <xdr:to>
      <xdr:col>81</xdr:col>
      <xdr:colOff>101600</xdr:colOff>
      <xdr:row>59</xdr:row>
      <xdr:rowOff>168275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54305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117475</xdr:rowOff>
    </xdr:from>
    <xdr:to>
      <xdr:col>85</xdr:col>
      <xdr:colOff>127000</xdr:colOff>
      <xdr:row>59</xdr:row>
      <xdr:rowOff>156845</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5481300" y="102330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58420</xdr:rowOff>
    </xdr:from>
    <xdr:to>
      <xdr:col>76</xdr:col>
      <xdr:colOff>165100</xdr:colOff>
      <xdr:row>59</xdr:row>
      <xdr:rowOff>160020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4541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109220</xdr:rowOff>
    </xdr:from>
    <xdr:to>
      <xdr:col>81</xdr:col>
      <xdr:colOff>50800</xdr:colOff>
      <xdr:row>59</xdr:row>
      <xdr:rowOff>117475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4592300" y="10224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109220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3703300" y="101860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153035</xdr:rowOff>
    </xdr:from>
    <xdr:to>
      <xdr:col>67</xdr:col>
      <xdr:colOff>101600</xdr:colOff>
      <xdr:row>59</xdr:row>
      <xdr:rowOff>83185</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276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32385</xdr:rowOff>
    </xdr:from>
    <xdr:to>
      <xdr:col>71</xdr:col>
      <xdr:colOff>177800</xdr:colOff>
      <xdr:row>59</xdr:row>
      <xdr:rowOff>70485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814300" y="101479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12700</xdr:rowOff>
    </xdr:from>
    <xdr:ext cx="405130" cy="259080"/>
    <xdr:sp macro="" textlink="">
      <xdr:nvSpPr>
        <xdr:cNvPr id="658" name="n_1aveValue【保健センター・保健所】&#10;有形固定資産減価償却率">
          <a:extLst>
            <a:ext uri="{FF2B5EF4-FFF2-40B4-BE49-F238E27FC236}">
              <a16:creationId xmlns:a16="http://schemas.microsoft.com/office/drawing/2014/main" id="{00000000-0008-0000-1000-000092020000}"/>
            </a:ext>
          </a:extLst>
        </xdr:cNvPr>
        <xdr:cNvSpPr txBox="1"/>
      </xdr:nvSpPr>
      <xdr:spPr>
        <a:xfrm>
          <a:off x="15266035"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6350</xdr:rowOff>
    </xdr:from>
    <xdr:ext cx="403860" cy="257810"/>
    <xdr:sp macro="" textlink="">
      <xdr:nvSpPr>
        <xdr:cNvPr id="659" name="n_2ave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4389735" y="10293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166370</xdr:rowOff>
    </xdr:from>
    <xdr:ext cx="403860" cy="257810"/>
    <xdr:sp macro="" textlink="">
      <xdr:nvSpPr>
        <xdr:cNvPr id="660" name="n_3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3500735" y="10281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154940</xdr:rowOff>
    </xdr:from>
    <xdr:ext cx="403860" cy="257810"/>
    <xdr:sp macro="" textlink="">
      <xdr:nvSpPr>
        <xdr:cNvPr id="661" name="n_4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2611735" y="10270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13335</xdr:rowOff>
    </xdr:from>
    <xdr:ext cx="405130" cy="259080"/>
    <xdr:sp macro="" textlink="">
      <xdr:nvSpPr>
        <xdr:cNvPr id="662" name="n_1main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5080</xdr:rowOff>
    </xdr:from>
    <xdr:ext cx="403860" cy="259080"/>
    <xdr:sp macro="" textlink="">
      <xdr:nvSpPr>
        <xdr:cNvPr id="663" name="n_2main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4389735" y="994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137795</xdr:rowOff>
    </xdr:from>
    <xdr:ext cx="403860" cy="259080"/>
    <xdr:sp macro="" textlink="">
      <xdr:nvSpPr>
        <xdr:cNvPr id="664" name="n_3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3500735" y="9910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99695</xdr:rowOff>
    </xdr:from>
    <xdr:ext cx="403860" cy="257810"/>
    <xdr:sp macro="" textlink="">
      <xdr:nvSpPr>
        <xdr:cNvPr id="665" name="n_4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2611735" y="9872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1000-0000B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flipV="1">
          <a:off x="22160865" y="95402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810"/>
    <xdr:sp macro="" textlink="">
      <xdr:nvSpPr>
        <xdr:cNvPr id="690" name="【保健センター・保健所】&#10;一人当たり面積最小値テキスト">
          <a:extLst>
            <a:ext uri="{FF2B5EF4-FFF2-40B4-BE49-F238E27FC236}">
              <a16:creationId xmlns:a16="http://schemas.microsoft.com/office/drawing/2014/main" id="{00000000-0008-0000-1000-0000B2020000}"/>
            </a:ext>
          </a:extLst>
        </xdr:cNvPr>
        <xdr:cNvSpPr txBox="1"/>
      </xdr:nvSpPr>
      <xdr:spPr>
        <a:xfrm>
          <a:off x="22199600" y="11003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692" name="【保健センター・保健所】&#10;一人当たり面積最大値テキスト">
          <a:extLst>
            <a:ext uri="{FF2B5EF4-FFF2-40B4-BE49-F238E27FC236}">
              <a16:creationId xmlns:a16="http://schemas.microsoft.com/office/drawing/2014/main" id="{00000000-0008-0000-1000-0000B4020000}"/>
            </a:ext>
          </a:extLst>
        </xdr:cNvPr>
        <xdr:cNvSpPr txBox="1"/>
      </xdr:nvSpPr>
      <xdr:spPr>
        <a:xfrm>
          <a:off x="22199600" y="931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22072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129540</xdr:rowOff>
    </xdr:from>
    <xdr:ext cx="469900" cy="259080"/>
    <xdr:sp macro="" textlink="">
      <xdr:nvSpPr>
        <xdr:cNvPr id="694" name="【保健センター・保健所】&#10;一人当たり面積平均値テキスト">
          <a:extLst>
            <a:ext uri="{FF2B5EF4-FFF2-40B4-BE49-F238E27FC236}">
              <a16:creationId xmlns:a16="http://schemas.microsoft.com/office/drawing/2014/main" id="{00000000-0008-0000-1000-0000B6020000}"/>
            </a:ext>
          </a:extLst>
        </xdr:cNvPr>
        <xdr:cNvSpPr txBox="1"/>
      </xdr:nvSpPr>
      <xdr:spPr>
        <a:xfrm>
          <a:off x="22199600" y="10759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10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00000000-0008-0000-1000-0000B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00000000-0008-0000-1000-0000B9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705" name="楕円 704">
          <a:extLst>
            <a:ext uri="{FF2B5EF4-FFF2-40B4-BE49-F238E27FC236}">
              <a16:creationId xmlns:a16="http://schemas.microsoft.com/office/drawing/2014/main" id="{00000000-0008-0000-1000-0000C1020000}"/>
            </a:ext>
          </a:extLst>
        </xdr:cNvPr>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90170</xdr:rowOff>
    </xdr:from>
    <xdr:ext cx="469900" cy="259080"/>
    <xdr:sp macro="" textlink="">
      <xdr:nvSpPr>
        <xdr:cNvPr id="706" name="【保健センター・保健所】&#10;一人当たり面積該当値テキスト">
          <a:extLst>
            <a:ext uri="{FF2B5EF4-FFF2-40B4-BE49-F238E27FC236}">
              <a16:creationId xmlns:a16="http://schemas.microsoft.com/office/drawing/2014/main" id="{00000000-0008-0000-1000-0000C2020000}"/>
            </a:ext>
          </a:extLst>
        </xdr:cNvPr>
        <xdr:cNvSpPr txBox="1"/>
      </xdr:nvSpPr>
      <xdr:spPr>
        <a:xfrm>
          <a:off x="22199600" y="1054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707" name="楕円 706">
          <a:extLst>
            <a:ext uri="{FF2B5EF4-FFF2-40B4-BE49-F238E27FC236}">
              <a16:creationId xmlns:a16="http://schemas.microsoft.com/office/drawing/2014/main" id="{00000000-0008-0000-1000-0000C3020000}"/>
            </a:ext>
          </a:extLst>
        </xdr:cNvPr>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118110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21323300" y="1074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709" name="楕円 708">
          <a:extLst>
            <a:ext uri="{FF2B5EF4-FFF2-40B4-BE49-F238E27FC236}">
              <a16:creationId xmlns:a16="http://schemas.microsoft.com/office/drawing/2014/main" id="{00000000-0008-0000-1000-0000C5020000}"/>
            </a:ext>
          </a:extLst>
        </xdr:cNvPr>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118110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20434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118110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9545300" y="1074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8656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87630</xdr:rowOff>
    </xdr:from>
    <xdr:ext cx="469900" cy="257810"/>
    <xdr:sp macro="" textlink="">
      <xdr:nvSpPr>
        <xdr:cNvPr id="715" name="n_1aveValue【保健センター・保健所】&#10;一人当たり面積">
          <a:extLst>
            <a:ext uri="{FF2B5EF4-FFF2-40B4-BE49-F238E27FC236}">
              <a16:creationId xmlns:a16="http://schemas.microsoft.com/office/drawing/2014/main" id="{00000000-0008-0000-1000-0000CB020000}"/>
            </a:ext>
          </a:extLst>
        </xdr:cNvPr>
        <xdr:cNvSpPr txBox="1"/>
      </xdr:nvSpPr>
      <xdr:spPr>
        <a:xfrm>
          <a:off x="21075650" y="10888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106680</xdr:rowOff>
    </xdr:from>
    <xdr:ext cx="468630" cy="259080"/>
    <xdr:sp macro="" textlink="">
      <xdr:nvSpPr>
        <xdr:cNvPr id="716" name="n_2aveValue【保健センター・保健所】&#10;一人当たり面積">
          <a:extLst>
            <a:ext uri="{FF2B5EF4-FFF2-40B4-BE49-F238E27FC236}">
              <a16:creationId xmlns:a16="http://schemas.microsoft.com/office/drawing/2014/main" id="{00000000-0008-0000-1000-0000CC020000}"/>
            </a:ext>
          </a:extLst>
        </xdr:cNvPr>
        <xdr:cNvSpPr txBox="1"/>
      </xdr:nvSpPr>
      <xdr:spPr>
        <a:xfrm>
          <a:off x="20199350" y="1090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110490</xdr:rowOff>
    </xdr:from>
    <xdr:ext cx="468630" cy="257810"/>
    <xdr:sp macro="" textlink="">
      <xdr:nvSpPr>
        <xdr:cNvPr id="717" name="n_3aveValue【保健センター・保健所】&#10;一人当たり面積">
          <a:extLst>
            <a:ext uri="{FF2B5EF4-FFF2-40B4-BE49-F238E27FC236}">
              <a16:creationId xmlns:a16="http://schemas.microsoft.com/office/drawing/2014/main" id="{00000000-0008-0000-1000-0000CD020000}"/>
            </a:ext>
          </a:extLst>
        </xdr:cNvPr>
        <xdr:cNvSpPr txBox="1"/>
      </xdr:nvSpPr>
      <xdr:spPr>
        <a:xfrm>
          <a:off x="19310350" y="10911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99060</xdr:rowOff>
    </xdr:from>
    <xdr:ext cx="468630" cy="257810"/>
    <xdr:sp macro="" textlink="">
      <xdr:nvSpPr>
        <xdr:cNvPr id="718" name="n_4aveValue【保健センター・保健所】&#10;一人当たり面積">
          <a:extLst>
            <a:ext uri="{FF2B5EF4-FFF2-40B4-BE49-F238E27FC236}">
              <a16:creationId xmlns:a16="http://schemas.microsoft.com/office/drawing/2014/main" id="{00000000-0008-0000-1000-0000CE020000}"/>
            </a:ext>
          </a:extLst>
        </xdr:cNvPr>
        <xdr:cNvSpPr txBox="1"/>
      </xdr:nvSpPr>
      <xdr:spPr>
        <a:xfrm>
          <a:off x="18421350" y="10900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13970</xdr:rowOff>
    </xdr:from>
    <xdr:ext cx="469900" cy="259080"/>
    <xdr:sp macro="" textlink="">
      <xdr:nvSpPr>
        <xdr:cNvPr id="719" name="n_1mainValue【保健センター・保健所】&#10;一人当たり面積">
          <a:extLst>
            <a:ext uri="{FF2B5EF4-FFF2-40B4-BE49-F238E27FC236}">
              <a16:creationId xmlns:a16="http://schemas.microsoft.com/office/drawing/2014/main" id="{00000000-0008-0000-1000-0000CF020000}"/>
            </a:ext>
          </a:extLst>
        </xdr:cNvPr>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13970</xdr:rowOff>
    </xdr:from>
    <xdr:ext cx="468630" cy="259080"/>
    <xdr:sp macro="" textlink="">
      <xdr:nvSpPr>
        <xdr:cNvPr id="720" name="n_2mainValue【保健センター・保健所】&#10;一人当たり面積">
          <a:extLst>
            <a:ext uri="{FF2B5EF4-FFF2-40B4-BE49-F238E27FC236}">
              <a16:creationId xmlns:a16="http://schemas.microsoft.com/office/drawing/2014/main" id="{00000000-0008-0000-1000-0000D0020000}"/>
            </a:ext>
          </a:extLst>
        </xdr:cNvPr>
        <xdr:cNvSpPr txBox="1"/>
      </xdr:nvSpPr>
      <xdr:spPr>
        <a:xfrm>
          <a:off x="20199350" y="10472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10160</xdr:rowOff>
    </xdr:from>
    <xdr:ext cx="468630" cy="259080"/>
    <xdr:sp macro="" textlink="">
      <xdr:nvSpPr>
        <xdr:cNvPr id="721" name="n_3mainValue【保健センター・保健所】&#10;一人当たり面積">
          <a:extLst>
            <a:ext uri="{FF2B5EF4-FFF2-40B4-BE49-F238E27FC236}">
              <a16:creationId xmlns:a16="http://schemas.microsoft.com/office/drawing/2014/main" id="{00000000-0008-0000-1000-0000D1020000}"/>
            </a:ext>
          </a:extLst>
        </xdr:cNvPr>
        <xdr:cNvSpPr txBox="1"/>
      </xdr:nvSpPr>
      <xdr:spPr>
        <a:xfrm>
          <a:off x="19310350" y="10468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10160</xdr:rowOff>
    </xdr:from>
    <xdr:ext cx="468630" cy="259080"/>
    <xdr:sp macro="" textlink="">
      <xdr:nvSpPr>
        <xdr:cNvPr id="722" name="n_4mainValue【保健センター・保健所】&#10;一人当たり面積">
          <a:extLst>
            <a:ext uri="{FF2B5EF4-FFF2-40B4-BE49-F238E27FC236}">
              <a16:creationId xmlns:a16="http://schemas.microsoft.com/office/drawing/2014/main" id="{00000000-0008-0000-1000-0000D2020000}"/>
            </a:ext>
          </a:extLst>
        </xdr:cNvPr>
        <xdr:cNvSpPr txBox="1"/>
      </xdr:nvSpPr>
      <xdr:spPr>
        <a:xfrm>
          <a:off x="18421350" y="10468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1000-0000D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1000-0000D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1000-0000E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150495</xdr:rowOff>
    </xdr:from>
    <xdr:to>
      <xdr:col>85</xdr:col>
      <xdr:colOff>126365</xdr:colOff>
      <xdr:row>86</xdr:row>
      <xdr:rowOff>34290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16318865" y="1335214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38100</xdr:rowOff>
    </xdr:from>
    <xdr:ext cx="405130" cy="259080"/>
    <xdr:sp macro="" textlink="">
      <xdr:nvSpPr>
        <xdr:cNvPr id="748" name="【消防施設】&#10;有形固定資産減価償却率最小値テキスト">
          <a:extLst>
            <a:ext uri="{FF2B5EF4-FFF2-40B4-BE49-F238E27FC236}">
              <a16:creationId xmlns:a16="http://schemas.microsoft.com/office/drawing/2014/main" id="{00000000-0008-0000-1000-0000EC020000}"/>
            </a:ext>
          </a:extLst>
        </xdr:cNvPr>
        <xdr:cNvSpPr txBox="1"/>
      </xdr:nvSpPr>
      <xdr:spPr>
        <a:xfrm>
          <a:off x="16357600" y="1478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34290</xdr:rowOff>
    </xdr:from>
    <xdr:to>
      <xdr:col>86</xdr:col>
      <xdr:colOff>25400</xdr:colOff>
      <xdr:row>86</xdr:row>
      <xdr:rowOff>34290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6230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97790</xdr:rowOff>
    </xdr:from>
    <xdr:ext cx="405130" cy="257810"/>
    <xdr:sp macro="" textlink="">
      <xdr:nvSpPr>
        <xdr:cNvPr id="750" name="【消防施設】&#10;有形固定資産減価償却率最大値テキスト">
          <a:extLst>
            <a:ext uri="{FF2B5EF4-FFF2-40B4-BE49-F238E27FC236}">
              <a16:creationId xmlns:a16="http://schemas.microsoft.com/office/drawing/2014/main" id="{00000000-0008-0000-1000-0000EE020000}"/>
            </a:ext>
          </a:extLst>
        </xdr:cNvPr>
        <xdr:cNvSpPr txBox="1"/>
      </xdr:nvSpPr>
      <xdr:spPr>
        <a:xfrm>
          <a:off x="16357600" y="13127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6230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125730</xdr:rowOff>
    </xdr:from>
    <xdr:ext cx="405130" cy="259080"/>
    <xdr:sp macro="" textlink="">
      <xdr:nvSpPr>
        <xdr:cNvPr id="752" name="【消防施設】&#10;有形固定資産減価償却率平均値テキスト">
          <a:extLst>
            <a:ext uri="{FF2B5EF4-FFF2-40B4-BE49-F238E27FC236}">
              <a16:creationId xmlns:a16="http://schemas.microsoft.com/office/drawing/2014/main" id="{00000000-0008-0000-1000-0000F0020000}"/>
            </a:ext>
          </a:extLst>
        </xdr:cNvPr>
        <xdr:cNvSpPr txBox="1"/>
      </xdr:nvSpPr>
      <xdr:spPr>
        <a:xfrm>
          <a:off x="16357600" y="1401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10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00000000-0008-0000-1000-0000F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755" name="フローチャート: 判断 754">
          <a:extLst>
            <a:ext uri="{FF2B5EF4-FFF2-40B4-BE49-F238E27FC236}">
              <a16:creationId xmlns:a16="http://schemas.microsoft.com/office/drawing/2014/main" id="{00000000-0008-0000-1000-0000F3020000}"/>
            </a:ext>
          </a:extLst>
        </xdr:cNvPr>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73025</xdr:rowOff>
    </xdr:from>
    <xdr:to>
      <xdr:col>85</xdr:col>
      <xdr:colOff>177800</xdr:colOff>
      <xdr:row>81</xdr:row>
      <xdr:rowOff>3175</xdr:rowOff>
    </xdr:to>
    <xdr:sp macro="" textlink="">
      <xdr:nvSpPr>
        <xdr:cNvPr id="763" name="楕円 762">
          <a:extLst>
            <a:ext uri="{FF2B5EF4-FFF2-40B4-BE49-F238E27FC236}">
              <a16:creationId xmlns:a16="http://schemas.microsoft.com/office/drawing/2014/main" id="{00000000-0008-0000-1000-0000FB020000}"/>
            </a:ext>
          </a:extLst>
        </xdr:cNvPr>
        <xdr:cNvSpPr/>
      </xdr:nvSpPr>
      <xdr:spPr>
        <a:xfrm>
          <a:off x="16268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95885</xdr:rowOff>
    </xdr:from>
    <xdr:ext cx="405130" cy="259080"/>
    <xdr:sp macro="" textlink="">
      <xdr:nvSpPr>
        <xdr:cNvPr id="764" name="【消防施設】&#10;有形固定資産減価償却率該当値テキスト">
          <a:extLst>
            <a:ext uri="{FF2B5EF4-FFF2-40B4-BE49-F238E27FC236}">
              <a16:creationId xmlns:a16="http://schemas.microsoft.com/office/drawing/2014/main" id="{00000000-0008-0000-1000-0000FC020000}"/>
            </a:ext>
          </a:extLst>
        </xdr:cNvPr>
        <xdr:cNvSpPr txBox="1"/>
      </xdr:nvSpPr>
      <xdr:spPr>
        <a:xfrm>
          <a:off x="16357600" y="1364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123825</xdr:rowOff>
    </xdr:from>
    <xdr:to>
      <xdr:col>85</xdr:col>
      <xdr:colOff>127000</xdr:colOff>
      <xdr:row>81</xdr:row>
      <xdr:rowOff>78105</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flipV="1">
          <a:off x="15481300" y="1383982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4541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17780</xdr:rowOff>
    </xdr:from>
    <xdr:to>
      <xdr:col>81</xdr:col>
      <xdr:colOff>50800</xdr:colOff>
      <xdr:row>81</xdr:row>
      <xdr:rowOff>78105</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4592300" y="139052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76835</xdr:rowOff>
    </xdr:from>
    <xdr:to>
      <xdr:col>72</xdr:col>
      <xdr:colOff>38100</xdr:colOff>
      <xdr:row>81</xdr:row>
      <xdr:rowOff>6985</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3652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127635</xdr:rowOff>
    </xdr:from>
    <xdr:to>
      <xdr:col>76</xdr:col>
      <xdr:colOff>114300</xdr:colOff>
      <xdr:row>81</xdr:row>
      <xdr:rowOff>17780</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3703300" y="138436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xdr:rowOff>
    </xdr:from>
    <xdr:to>
      <xdr:col>67</xdr:col>
      <xdr:colOff>101600</xdr:colOff>
      <xdr:row>80</xdr:row>
      <xdr:rowOff>117475</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2763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66675</xdr:rowOff>
    </xdr:from>
    <xdr:to>
      <xdr:col>71</xdr:col>
      <xdr:colOff>177800</xdr:colOff>
      <xdr:row>80</xdr:row>
      <xdr:rowOff>127635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2814300" y="137826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22860</xdr:rowOff>
    </xdr:from>
    <xdr:ext cx="405130" cy="259080"/>
    <xdr:sp macro="" textlink="">
      <xdr:nvSpPr>
        <xdr:cNvPr id="773" name="n_1aveValue【消防施設】&#10;有形固定資産減価償却率">
          <a:extLst>
            <a:ext uri="{FF2B5EF4-FFF2-40B4-BE49-F238E27FC236}">
              <a16:creationId xmlns:a16="http://schemas.microsoft.com/office/drawing/2014/main" id="{00000000-0008-0000-1000-000005030000}"/>
            </a:ext>
          </a:extLst>
        </xdr:cNvPr>
        <xdr:cNvSpPr txBox="1"/>
      </xdr:nvSpPr>
      <xdr:spPr>
        <a:xfrm>
          <a:off x="15266035" y="1408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150495</xdr:rowOff>
    </xdr:from>
    <xdr:ext cx="403860" cy="259080"/>
    <xdr:sp macro="" textlink="">
      <xdr:nvSpPr>
        <xdr:cNvPr id="774" name="n_2aveValue【消防施設】&#10;有形固定資産減価償却率">
          <a:extLst>
            <a:ext uri="{FF2B5EF4-FFF2-40B4-BE49-F238E27FC236}">
              <a16:creationId xmlns:a16="http://schemas.microsoft.com/office/drawing/2014/main" id="{00000000-0008-0000-1000-000006030000}"/>
            </a:ext>
          </a:extLst>
        </xdr:cNvPr>
        <xdr:cNvSpPr txBox="1"/>
      </xdr:nvSpPr>
      <xdr:spPr>
        <a:xfrm>
          <a:off x="14389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156210</xdr:rowOff>
    </xdr:from>
    <xdr:ext cx="403860" cy="257810"/>
    <xdr:sp macro="" textlink="">
      <xdr:nvSpPr>
        <xdr:cNvPr id="775" name="n_3aveValue【消防施設】&#10;有形固定資産減価償却率">
          <a:extLst>
            <a:ext uri="{FF2B5EF4-FFF2-40B4-BE49-F238E27FC236}">
              <a16:creationId xmlns:a16="http://schemas.microsoft.com/office/drawing/2014/main" id="{00000000-0008-0000-1000-000007030000}"/>
            </a:ext>
          </a:extLst>
        </xdr:cNvPr>
        <xdr:cNvSpPr txBox="1"/>
      </xdr:nvSpPr>
      <xdr:spPr>
        <a:xfrm>
          <a:off x="13500735" y="14043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6350</xdr:rowOff>
    </xdr:from>
    <xdr:ext cx="403860" cy="257810"/>
    <xdr:sp macro="" textlink="">
      <xdr:nvSpPr>
        <xdr:cNvPr id="776" name="n_4aveValue【消防施設】&#10;有形固定資産減価償却率">
          <a:extLst>
            <a:ext uri="{FF2B5EF4-FFF2-40B4-BE49-F238E27FC236}">
              <a16:creationId xmlns:a16="http://schemas.microsoft.com/office/drawing/2014/main" id="{00000000-0008-0000-1000-000008030000}"/>
            </a:ext>
          </a:extLst>
        </xdr:cNvPr>
        <xdr:cNvSpPr txBox="1"/>
      </xdr:nvSpPr>
      <xdr:spPr>
        <a:xfrm>
          <a:off x="12611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145415</xdr:rowOff>
    </xdr:from>
    <xdr:ext cx="405130" cy="257810"/>
    <xdr:sp macro="" textlink="">
      <xdr:nvSpPr>
        <xdr:cNvPr id="777" name="n_1mainValue【消防施設】&#10;有形固定資産減価償却率">
          <a:extLst>
            <a:ext uri="{FF2B5EF4-FFF2-40B4-BE49-F238E27FC236}">
              <a16:creationId xmlns:a16="http://schemas.microsoft.com/office/drawing/2014/main" id="{00000000-0008-0000-1000-000009030000}"/>
            </a:ext>
          </a:extLst>
        </xdr:cNvPr>
        <xdr:cNvSpPr txBox="1"/>
      </xdr:nvSpPr>
      <xdr:spPr>
        <a:xfrm>
          <a:off x="15266035" y="13689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84455</xdr:rowOff>
    </xdr:from>
    <xdr:ext cx="403860" cy="259080"/>
    <xdr:sp macro="" textlink="">
      <xdr:nvSpPr>
        <xdr:cNvPr id="778" name="n_2mainValue【消防施設】&#10;有形固定資産減価償却率">
          <a:extLst>
            <a:ext uri="{FF2B5EF4-FFF2-40B4-BE49-F238E27FC236}">
              <a16:creationId xmlns:a16="http://schemas.microsoft.com/office/drawing/2014/main" id="{00000000-0008-0000-1000-00000A030000}"/>
            </a:ext>
          </a:extLst>
        </xdr:cNvPr>
        <xdr:cNvSpPr txBox="1"/>
      </xdr:nvSpPr>
      <xdr:spPr>
        <a:xfrm>
          <a:off x="14389735" y="13629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23495</xdr:rowOff>
    </xdr:from>
    <xdr:ext cx="403860" cy="259080"/>
    <xdr:sp macro="" textlink="">
      <xdr:nvSpPr>
        <xdr:cNvPr id="779" name="n_3mainValue【消防施設】&#10;有形固定資産減価償却率">
          <a:extLst>
            <a:ext uri="{FF2B5EF4-FFF2-40B4-BE49-F238E27FC236}">
              <a16:creationId xmlns:a16="http://schemas.microsoft.com/office/drawing/2014/main" id="{00000000-0008-0000-1000-00000B030000}"/>
            </a:ext>
          </a:extLst>
        </xdr:cNvPr>
        <xdr:cNvSpPr txBox="1"/>
      </xdr:nvSpPr>
      <xdr:spPr>
        <a:xfrm>
          <a:off x="13500735" y="1356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133985</xdr:rowOff>
    </xdr:from>
    <xdr:ext cx="403860" cy="257810"/>
    <xdr:sp macro="" textlink="">
      <xdr:nvSpPr>
        <xdr:cNvPr id="780" name="n_4mainValue【消防施設】&#10;有形固定資産減価償却率">
          <a:extLst>
            <a:ext uri="{FF2B5EF4-FFF2-40B4-BE49-F238E27FC236}">
              <a16:creationId xmlns:a16="http://schemas.microsoft.com/office/drawing/2014/main" id="{00000000-0008-0000-1000-00000C030000}"/>
            </a:ext>
          </a:extLst>
        </xdr:cNvPr>
        <xdr:cNvSpPr txBox="1"/>
      </xdr:nvSpPr>
      <xdr:spPr>
        <a:xfrm>
          <a:off x="12611735" y="1350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89" name="テキスト ボックス 788">
          <a:extLst>
            <a:ext uri="{FF2B5EF4-FFF2-40B4-BE49-F238E27FC236}">
              <a16:creationId xmlns:a16="http://schemas.microsoft.com/office/drawing/2014/main" id="{00000000-0008-0000-1000-00001503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1000-000016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1000-000025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flipV="1">
          <a:off x="22160865" y="1342517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807" name="【消防施設】&#10;一人当たり面積最小値テキスト">
          <a:extLst>
            <a:ext uri="{FF2B5EF4-FFF2-40B4-BE49-F238E27FC236}">
              <a16:creationId xmlns:a16="http://schemas.microsoft.com/office/drawing/2014/main" id="{00000000-0008-0000-1000-000027030000}"/>
            </a:ext>
          </a:extLst>
        </xdr:cNvPr>
        <xdr:cNvSpPr txBox="1"/>
      </xdr:nvSpPr>
      <xdr:spPr>
        <a:xfrm>
          <a:off x="2219960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22072600" y="1490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7810"/>
    <xdr:sp macro="" textlink="">
      <xdr:nvSpPr>
        <xdr:cNvPr id="809" name="【消防施設】&#10;一人当たり面積最大値テキスト">
          <a:extLst>
            <a:ext uri="{FF2B5EF4-FFF2-40B4-BE49-F238E27FC236}">
              <a16:creationId xmlns:a16="http://schemas.microsoft.com/office/drawing/2014/main" id="{00000000-0008-0000-1000-000029030000}"/>
            </a:ext>
          </a:extLst>
        </xdr:cNvPr>
        <xdr:cNvSpPr txBox="1"/>
      </xdr:nvSpPr>
      <xdr:spPr>
        <a:xfrm>
          <a:off x="22199600" y="1319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2072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163195</xdr:rowOff>
    </xdr:from>
    <xdr:ext cx="469900" cy="259080"/>
    <xdr:sp macro="" textlink="">
      <xdr:nvSpPr>
        <xdr:cNvPr id="811" name="【消防施設】&#10;一人当たり面積平均値テキスト">
          <a:extLst>
            <a:ext uri="{FF2B5EF4-FFF2-40B4-BE49-F238E27FC236}">
              <a16:creationId xmlns:a16="http://schemas.microsoft.com/office/drawing/2014/main" id="{00000000-0008-0000-1000-00002B030000}"/>
            </a:ext>
          </a:extLst>
        </xdr:cNvPr>
        <xdr:cNvSpPr txBox="1"/>
      </xdr:nvSpPr>
      <xdr:spPr>
        <a:xfrm>
          <a:off x="22199600" y="14564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221107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21272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20383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9494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18605500" y="147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97790</xdr:rowOff>
    </xdr:from>
    <xdr:to>
      <xdr:col>116</xdr:col>
      <xdr:colOff>114300</xdr:colOff>
      <xdr:row>87</xdr:row>
      <xdr:rowOff>27305</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221107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12065</xdr:rowOff>
    </xdr:from>
    <xdr:ext cx="469900" cy="259080"/>
    <xdr:sp macro="" textlink="">
      <xdr:nvSpPr>
        <xdr:cNvPr id="823" name="【消防施設】&#10;一人当たり面積該当値テキスト">
          <a:extLst>
            <a:ext uri="{FF2B5EF4-FFF2-40B4-BE49-F238E27FC236}">
              <a16:creationId xmlns:a16="http://schemas.microsoft.com/office/drawing/2014/main" id="{00000000-0008-0000-1000-000037030000}"/>
            </a:ext>
          </a:extLst>
        </xdr:cNvPr>
        <xdr:cNvSpPr txBox="1"/>
      </xdr:nvSpPr>
      <xdr:spPr>
        <a:xfrm>
          <a:off x="22199600" y="1475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102870</xdr:rowOff>
    </xdr:from>
    <xdr:to>
      <xdr:col>112</xdr:col>
      <xdr:colOff>38100</xdr:colOff>
      <xdr:row>87</xdr:row>
      <xdr:rowOff>33020</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21272500" y="14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147955</xdr:rowOff>
    </xdr:from>
    <xdr:to>
      <xdr:col>116</xdr:col>
      <xdr:colOff>63500</xdr:colOff>
      <xdr:row>86</xdr:row>
      <xdr:rowOff>153670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flipV="1">
          <a:off x="21323300" y="148926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102870</xdr:rowOff>
    </xdr:from>
    <xdr:to>
      <xdr:col>107</xdr:col>
      <xdr:colOff>101600</xdr:colOff>
      <xdr:row>87</xdr:row>
      <xdr:rowOff>33020</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20383500" y="14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153670</xdr:rowOff>
    </xdr:from>
    <xdr:to>
      <xdr:col>111</xdr:col>
      <xdr:colOff>177800</xdr:colOff>
      <xdr:row>86</xdr:row>
      <xdr:rowOff>153670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20434300" y="14898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104775</xdr:rowOff>
    </xdr:from>
    <xdr:to>
      <xdr:col>102</xdr:col>
      <xdr:colOff>165100</xdr:colOff>
      <xdr:row>87</xdr:row>
      <xdr:rowOff>34925</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19494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153670</xdr:rowOff>
    </xdr:from>
    <xdr:to>
      <xdr:col>107</xdr:col>
      <xdr:colOff>50800</xdr:colOff>
      <xdr:row>86</xdr:row>
      <xdr:rowOff>155575</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19545300" y="14898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104775</xdr:rowOff>
    </xdr:from>
    <xdr:to>
      <xdr:col>98</xdr:col>
      <xdr:colOff>38100</xdr:colOff>
      <xdr:row>87</xdr:row>
      <xdr:rowOff>34925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8605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155575</xdr:rowOff>
    </xdr:from>
    <xdr:to>
      <xdr:col>102</xdr:col>
      <xdr:colOff>114300</xdr:colOff>
      <xdr:row>86</xdr:row>
      <xdr:rowOff>155575</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a:off x="18656300" y="14900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109220</xdr:rowOff>
    </xdr:from>
    <xdr:ext cx="469900" cy="257810"/>
    <xdr:sp macro="" textlink="">
      <xdr:nvSpPr>
        <xdr:cNvPr id="832" name="n_1aveValue【消防施設】&#10;一人当たり面積">
          <a:extLst>
            <a:ext uri="{FF2B5EF4-FFF2-40B4-BE49-F238E27FC236}">
              <a16:creationId xmlns:a16="http://schemas.microsoft.com/office/drawing/2014/main" id="{00000000-0008-0000-1000-000040030000}"/>
            </a:ext>
          </a:extLst>
        </xdr:cNvPr>
        <xdr:cNvSpPr txBox="1"/>
      </xdr:nvSpPr>
      <xdr:spPr>
        <a:xfrm>
          <a:off x="21075650" y="14511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8630" cy="257810"/>
    <xdr:sp macro="" textlink="">
      <xdr:nvSpPr>
        <xdr:cNvPr id="833" name="n_2aveValue【消防施設】&#10;一人当たり面積">
          <a:extLst>
            <a:ext uri="{FF2B5EF4-FFF2-40B4-BE49-F238E27FC236}">
              <a16:creationId xmlns:a16="http://schemas.microsoft.com/office/drawing/2014/main" id="{00000000-0008-0000-1000-000041030000}"/>
            </a:ext>
          </a:extLst>
        </xdr:cNvPr>
        <xdr:cNvSpPr txBox="1"/>
      </xdr:nvSpPr>
      <xdr:spPr>
        <a:xfrm>
          <a:off x="20199350" y="14511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8630" cy="259080"/>
    <xdr:sp macro="" textlink="">
      <xdr:nvSpPr>
        <xdr:cNvPr id="834" name="n_3aveValue【消防施設】&#10;一人当たり面積">
          <a:extLst>
            <a:ext uri="{FF2B5EF4-FFF2-40B4-BE49-F238E27FC236}">
              <a16:creationId xmlns:a16="http://schemas.microsoft.com/office/drawing/2014/main" id="{00000000-0008-0000-1000-000042030000}"/>
            </a:ext>
          </a:extLst>
        </xdr:cNvPr>
        <xdr:cNvSpPr txBox="1"/>
      </xdr:nvSpPr>
      <xdr:spPr>
        <a:xfrm>
          <a:off x="19310350" y="14509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121920</xdr:rowOff>
    </xdr:from>
    <xdr:ext cx="468630" cy="257810"/>
    <xdr:sp macro="" textlink="">
      <xdr:nvSpPr>
        <xdr:cNvPr id="835" name="n_4aveValue【消防施設】&#10;一人当たり面積">
          <a:extLst>
            <a:ext uri="{FF2B5EF4-FFF2-40B4-BE49-F238E27FC236}">
              <a16:creationId xmlns:a16="http://schemas.microsoft.com/office/drawing/2014/main" id="{00000000-0008-0000-1000-000043030000}"/>
            </a:ext>
          </a:extLst>
        </xdr:cNvPr>
        <xdr:cNvSpPr txBox="1"/>
      </xdr:nvSpPr>
      <xdr:spPr>
        <a:xfrm>
          <a:off x="18421350" y="1452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87</xdr:row>
      <xdr:rowOff>24130</xdr:rowOff>
    </xdr:from>
    <xdr:ext cx="469900" cy="259080"/>
    <xdr:sp macro="" textlink="">
      <xdr:nvSpPr>
        <xdr:cNvPr id="836" name="n_1mainValue【消防施設】&#10;一人当たり面積">
          <a:extLst>
            <a:ext uri="{FF2B5EF4-FFF2-40B4-BE49-F238E27FC236}">
              <a16:creationId xmlns:a16="http://schemas.microsoft.com/office/drawing/2014/main" id="{00000000-0008-0000-1000-000044030000}"/>
            </a:ext>
          </a:extLst>
        </xdr:cNvPr>
        <xdr:cNvSpPr txBox="1"/>
      </xdr:nvSpPr>
      <xdr:spPr>
        <a:xfrm>
          <a:off x="21075650" y="1494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87</xdr:row>
      <xdr:rowOff>24130</xdr:rowOff>
    </xdr:from>
    <xdr:ext cx="468630" cy="259080"/>
    <xdr:sp macro="" textlink="">
      <xdr:nvSpPr>
        <xdr:cNvPr id="837" name="n_2mainValue【消防施設】&#10;一人当たり面積">
          <a:extLst>
            <a:ext uri="{FF2B5EF4-FFF2-40B4-BE49-F238E27FC236}">
              <a16:creationId xmlns:a16="http://schemas.microsoft.com/office/drawing/2014/main" id="{00000000-0008-0000-1000-000045030000}"/>
            </a:ext>
          </a:extLst>
        </xdr:cNvPr>
        <xdr:cNvSpPr txBox="1"/>
      </xdr:nvSpPr>
      <xdr:spPr>
        <a:xfrm>
          <a:off x="20199350" y="14940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87</xdr:row>
      <xdr:rowOff>26035</xdr:rowOff>
    </xdr:from>
    <xdr:ext cx="468630" cy="259080"/>
    <xdr:sp macro="" textlink="">
      <xdr:nvSpPr>
        <xdr:cNvPr id="838" name="n_3mainValue【消防施設】&#10;一人当たり面積">
          <a:extLst>
            <a:ext uri="{FF2B5EF4-FFF2-40B4-BE49-F238E27FC236}">
              <a16:creationId xmlns:a16="http://schemas.microsoft.com/office/drawing/2014/main" id="{00000000-0008-0000-1000-000046030000}"/>
            </a:ext>
          </a:extLst>
        </xdr:cNvPr>
        <xdr:cNvSpPr txBox="1"/>
      </xdr:nvSpPr>
      <xdr:spPr>
        <a:xfrm>
          <a:off x="19310350" y="14942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87</xdr:row>
      <xdr:rowOff>26035</xdr:rowOff>
    </xdr:from>
    <xdr:ext cx="468630" cy="259080"/>
    <xdr:sp macro="" textlink="">
      <xdr:nvSpPr>
        <xdr:cNvPr id="839" name="n_4mainValue【消防施設】&#10;一人当たり面積">
          <a:extLst>
            <a:ext uri="{FF2B5EF4-FFF2-40B4-BE49-F238E27FC236}">
              <a16:creationId xmlns:a16="http://schemas.microsoft.com/office/drawing/2014/main" id="{00000000-0008-0000-1000-000047030000}"/>
            </a:ext>
          </a:extLst>
        </xdr:cNvPr>
        <xdr:cNvSpPr txBox="1"/>
      </xdr:nvSpPr>
      <xdr:spPr>
        <a:xfrm>
          <a:off x="18421350" y="14942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1000-00006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flipV="1">
          <a:off x="16318865" y="1716405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66" name="【庁舎】&#10;有形固定資産減価償却率最小値テキスト">
          <a:extLst>
            <a:ext uri="{FF2B5EF4-FFF2-40B4-BE49-F238E27FC236}">
              <a16:creationId xmlns:a16="http://schemas.microsoft.com/office/drawing/2014/main" id="{00000000-0008-0000-1000-00006203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8" name="【庁舎】&#10;有形固定資産減価償却率最大値テキスト">
          <a:extLst>
            <a:ext uri="{FF2B5EF4-FFF2-40B4-BE49-F238E27FC236}">
              <a16:creationId xmlns:a16="http://schemas.microsoft.com/office/drawing/2014/main" id="{00000000-0008-0000-1000-000064030000}"/>
            </a:ext>
          </a:extLst>
        </xdr:cNvPr>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46355</xdr:rowOff>
    </xdr:from>
    <xdr:ext cx="405130" cy="259080"/>
    <xdr:sp macro="" textlink="">
      <xdr:nvSpPr>
        <xdr:cNvPr id="870" name="【庁舎】&#10;有形固定資産減価償却率平均値テキスト">
          <a:extLst>
            <a:ext uri="{FF2B5EF4-FFF2-40B4-BE49-F238E27FC236}">
              <a16:creationId xmlns:a16="http://schemas.microsoft.com/office/drawing/2014/main" id="{00000000-0008-0000-1000-000066030000}"/>
            </a:ext>
          </a:extLst>
        </xdr:cNvPr>
        <xdr:cNvSpPr txBox="1"/>
      </xdr:nvSpPr>
      <xdr:spPr>
        <a:xfrm>
          <a:off x="16357600" y="1787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871" name="フローチャート: 判断 870">
          <a:extLst>
            <a:ext uri="{FF2B5EF4-FFF2-40B4-BE49-F238E27FC236}">
              <a16:creationId xmlns:a16="http://schemas.microsoft.com/office/drawing/2014/main" id="{00000000-0008-0000-1000-000067030000}"/>
            </a:ext>
          </a:extLst>
        </xdr:cNvPr>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2" name="フローチャート: 判断 871">
          <a:extLst>
            <a:ext uri="{FF2B5EF4-FFF2-40B4-BE49-F238E27FC236}">
              <a16:creationId xmlns:a16="http://schemas.microsoft.com/office/drawing/2014/main" id="{00000000-0008-0000-1000-000068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2763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1000-00006D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81" name="楕円 880">
          <a:extLst>
            <a:ext uri="{FF2B5EF4-FFF2-40B4-BE49-F238E27FC236}">
              <a16:creationId xmlns:a16="http://schemas.microsoft.com/office/drawing/2014/main" id="{00000000-0008-0000-1000-000071030000}"/>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48260</xdr:rowOff>
    </xdr:from>
    <xdr:ext cx="405130" cy="259080"/>
    <xdr:sp macro="" textlink="">
      <xdr:nvSpPr>
        <xdr:cNvPr id="882" name="【庁舎】&#10;有形固定資産減価償却率該当値テキスト">
          <a:extLst>
            <a:ext uri="{FF2B5EF4-FFF2-40B4-BE49-F238E27FC236}">
              <a16:creationId xmlns:a16="http://schemas.microsoft.com/office/drawing/2014/main" id="{00000000-0008-0000-1000-000072030000}"/>
            </a:ext>
          </a:extLst>
        </xdr:cNvPr>
        <xdr:cNvSpPr txBox="1"/>
      </xdr:nvSpPr>
      <xdr:spPr>
        <a:xfrm>
          <a:off x="16357600" y="1770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162560</xdr:rowOff>
    </xdr:from>
    <xdr:to>
      <xdr:col>81</xdr:col>
      <xdr:colOff>101600</xdr:colOff>
      <xdr:row>104</xdr:row>
      <xdr:rowOff>92710</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5430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41910</xdr:rowOff>
    </xdr:from>
    <xdr:to>
      <xdr:col>85</xdr:col>
      <xdr:colOff>127000</xdr:colOff>
      <xdr:row>104</xdr:row>
      <xdr:rowOff>76200</xdr:rowOff>
    </xdr:to>
    <xdr:cxnSp macro="">
      <xdr:nvCxnSpPr>
        <xdr:cNvPr id="884" name="直線コネクタ 883">
          <a:extLst>
            <a:ext uri="{FF2B5EF4-FFF2-40B4-BE49-F238E27FC236}">
              <a16:creationId xmlns:a16="http://schemas.microsoft.com/office/drawing/2014/main" id="{00000000-0008-0000-1000-000074030000}"/>
            </a:ext>
          </a:extLst>
        </xdr:cNvPr>
        <xdr:cNvCxnSpPr/>
      </xdr:nvCxnSpPr>
      <xdr:spPr>
        <a:xfrm>
          <a:off x="15481300" y="178727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126365</xdr:rowOff>
    </xdr:from>
    <xdr:to>
      <xdr:col>76</xdr:col>
      <xdr:colOff>165100</xdr:colOff>
      <xdr:row>104</xdr:row>
      <xdr:rowOff>56515</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4541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6350</xdr:rowOff>
    </xdr:from>
    <xdr:to>
      <xdr:col>81</xdr:col>
      <xdr:colOff>50800</xdr:colOff>
      <xdr:row>104</xdr:row>
      <xdr:rowOff>41910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a:off x="14592300" y="17837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107315</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3652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6350</xdr:rowOff>
    </xdr:from>
    <xdr:to>
      <xdr:col>76</xdr:col>
      <xdr:colOff>114300</xdr:colOff>
      <xdr:row>106</xdr:row>
      <xdr:rowOff>56515</xdr:rowOff>
    </xdr:to>
    <xdr:cxnSp macro="">
      <xdr:nvCxnSpPr>
        <xdr:cNvPr id="888" name="直線コネクタ 887">
          <a:extLst>
            <a:ext uri="{FF2B5EF4-FFF2-40B4-BE49-F238E27FC236}">
              <a16:creationId xmlns:a16="http://schemas.microsoft.com/office/drawing/2014/main" id="{00000000-0008-0000-1000-000078030000}"/>
            </a:ext>
          </a:extLst>
        </xdr:cNvPr>
        <xdr:cNvCxnSpPr/>
      </xdr:nvCxnSpPr>
      <xdr:spPr>
        <a:xfrm flipV="1">
          <a:off x="13703300" y="178371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146050</xdr:rowOff>
    </xdr:from>
    <xdr:to>
      <xdr:col>67</xdr:col>
      <xdr:colOff>101600</xdr:colOff>
      <xdr:row>106</xdr:row>
      <xdr:rowOff>76200</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2763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25400</xdr:rowOff>
    </xdr:from>
    <xdr:to>
      <xdr:col>71</xdr:col>
      <xdr:colOff>177800</xdr:colOff>
      <xdr:row>106</xdr:row>
      <xdr:rowOff>56515</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2814300" y="181991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139065</xdr:rowOff>
    </xdr:from>
    <xdr:ext cx="405130" cy="259080"/>
    <xdr:sp macro="" textlink="">
      <xdr:nvSpPr>
        <xdr:cNvPr id="891" name="n_1aveValue【庁舎】&#10;有形固定資産減価償却率">
          <a:extLst>
            <a:ext uri="{FF2B5EF4-FFF2-40B4-BE49-F238E27FC236}">
              <a16:creationId xmlns:a16="http://schemas.microsoft.com/office/drawing/2014/main" id="{00000000-0008-0000-1000-00007B030000}"/>
            </a:ext>
          </a:extLst>
        </xdr:cNvPr>
        <xdr:cNvSpPr txBox="1"/>
      </xdr:nvSpPr>
      <xdr:spPr>
        <a:xfrm>
          <a:off x="152660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3860" cy="257810"/>
    <xdr:sp macro="" textlink="">
      <xdr:nvSpPr>
        <xdr:cNvPr id="892" name="n_2aveValue【庁舎】&#10;有形固定資産減価償却率">
          <a:extLst>
            <a:ext uri="{FF2B5EF4-FFF2-40B4-BE49-F238E27FC236}">
              <a16:creationId xmlns:a16="http://schemas.microsoft.com/office/drawing/2014/main" id="{00000000-0008-0000-1000-00007C030000}"/>
            </a:ext>
          </a:extLst>
        </xdr:cNvPr>
        <xdr:cNvSpPr txBox="1"/>
      </xdr:nvSpPr>
      <xdr:spPr>
        <a:xfrm>
          <a:off x="14389735" y="18122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123825</xdr:rowOff>
    </xdr:from>
    <xdr:ext cx="403860" cy="257810"/>
    <xdr:sp macro="" textlink="">
      <xdr:nvSpPr>
        <xdr:cNvPr id="893" name="n_3aveValue【庁舎】&#10;有形固定資産減価償却率">
          <a:extLst>
            <a:ext uri="{FF2B5EF4-FFF2-40B4-BE49-F238E27FC236}">
              <a16:creationId xmlns:a16="http://schemas.microsoft.com/office/drawing/2014/main" id="{00000000-0008-0000-1000-00007D030000}"/>
            </a:ext>
          </a:extLst>
        </xdr:cNvPr>
        <xdr:cNvSpPr txBox="1"/>
      </xdr:nvSpPr>
      <xdr:spPr>
        <a:xfrm>
          <a:off x="13500735" y="17783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158115</xdr:rowOff>
    </xdr:from>
    <xdr:ext cx="403860" cy="257810"/>
    <xdr:sp macro="" textlink="">
      <xdr:nvSpPr>
        <xdr:cNvPr id="894" name="n_4aveValue【庁舎】&#10;有形固定資産減価償却率">
          <a:extLst>
            <a:ext uri="{FF2B5EF4-FFF2-40B4-BE49-F238E27FC236}">
              <a16:creationId xmlns:a16="http://schemas.microsoft.com/office/drawing/2014/main" id="{00000000-0008-0000-1000-00007E030000}"/>
            </a:ext>
          </a:extLst>
        </xdr:cNvPr>
        <xdr:cNvSpPr txBox="1"/>
      </xdr:nvSpPr>
      <xdr:spPr>
        <a:xfrm>
          <a:off x="12611735" y="17817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109220</xdr:rowOff>
    </xdr:from>
    <xdr:ext cx="405130" cy="257810"/>
    <xdr:sp macro="" textlink="">
      <xdr:nvSpPr>
        <xdr:cNvPr id="895" name="n_1mainValue【庁舎】&#10;有形固定資産減価償却率">
          <a:extLst>
            <a:ext uri="{FF2B5EF4-FFF2-40B4-BE49-F238E27FC236}">
              <a16:creationId xmlns:a16="http://schemas.microsoft.com/office/drawing/2014/main" id="{00000000-0008-0000-1000-00007F030000}"/>
            </a:ext>
          </a:extLst>
        </xdr:cNvPr>
        <xdr:cNvSpPr txBox="1"/>
      </xdr:nvSpPr>
      <xdr:spPr>
        <a:xfrm>
          <a:off x="15266035" y="17597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73025</xdr:rowOff>
    </xdr:from>
    <xdr:ext cx="403860" cy="259080"/>
    <xdr:sp macro="" textlink="">
      <xdr:nvSpPr>
        <xdr:cNvPr id="896" name="n_2mainValue【庁舎】&#10;有形固定資産減価償却率">
          <a:extLst>
            <a:ext uri="{FF2B5EF4-FFF2-40B4-BE49-F238E27FC236}">
              <a16:creationId xmlns:a16="http://schemas.microsoft.com/office/drawing/2014/main" id="{00000000-0008-0000-1000-000080030000}"/>
            </a:ext>
          </a:extLst>
        </xdr:cNvPr>
        <xdr:cNvSpPr txBox="1"/>
      </xdr:nvSpPr>
      <xdr:spPr>
        <a:xfrm>
          <a:off x="14389735" y="1756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98425</xdr:rowOff>
    </xdr:from>
    <xdr:ext cx="403860" cy="257810"/>
    <xdr:sp macro="" textlink="">
      <xdr:nvSpPr>
        <xdr:cNvPr id="897" name="n_3mainValue【庁舎】&#10;有形固定資産減価償却率">
          <a:extLst>
            <a:ext uri="{FF2B5EF4-FFF2-40B4-BE49-F238E27FC236}">
              <a16:creationId xmlns:a16="http://schemas.microsoft.com/office/drawing/2014/main" id="{00000000-0008-0000-1000-000081030000}"/>
            </a:ext>
          </a:extLst>
        </xdr:cNvPr>
        <xdr:cNvSpPr txBox="1"/>
      </xdr:nvSpPr>
      <xdr:spPr>
        <a:xfrm>
          <a:off x="13500735" y="18272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67310</xdr:rowOff>
    </xdr:from>
    <xdr:ext cx="403860" cy="259080"/>
    <xdr:sp macro="" textlink="">
      <xdr:nvSpPr>
        <xdr:cNvPr id="898" name="n_4mainValue【庁舎】&#10;有形固定資産減価償却率">
          <a:extLst>
            <a:ext uri="{FF2B5EF4-FFF2-40B4-BE49-F238E27FC236}">
              <a16:creationId xmlns:a16="http://schemas.microsoft.com/office/drawing/2014/main" id="{00000000-0008-0000-1000-000082030000}"/>
            </a:ext>
          </a:extLst>
        </xdr:cNvPr>
        <xdr:cNvSpPr txBox="1"/>
      </xdr:nvSpPr>
      <xdr:spPr>
        <a:xfrm>
          <a:off x="12611735" y="18241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10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1000-00008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7" name="テキスト ボックス 906">
          <a:extLst>
            <a:ext uri="{FF2B5EF4-FFF2-40B4-BE49-F238E27FC236}">
              <a16:creationId xmlns:a16="http://schemas.microsoft.com/office/drawing/2014/main" id="{00000000-0008-0000-1000-00008B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1000-00008D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910" name="テキスト ボックス 909">
          <a:extLst>
            <a:ext uri="{FF2B5EF4-FFF2-40B4-BE49-F238E27FC236}">
              <a16:creationId xmlns:a16="http://schemas.microsoft.com/office/drawing/2014/main" id="{00000000-0008-0000-1000-00008E03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1000-000099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922" name="直線コネクタ 921">
          <a:extLst>
            <a:ext uri="{FF2B5EF4-FFF2-40B4-BE49-F238E27FC236}">
              <a16:creationId xmlns:a16="http://schemas.microsoft.com/office/drawing/2014/main" id="{00000000-0008-0000-1000-00009A030000}"/>
            </a:ext>
          </a:extLst>
        </xdr:cNvPr>
        <xdr:cNvCxnSpPr/>
      </xdr:nvCxnSpPr>
      <xdr:spPr>
        <a:xfrm flipV="1">
          <a:off x="22160865" y="1736471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923" name="【庁舎】&#10;一人当たり面積最小値テキスト">
          <a:extLst>
            <a:ext uri="{FF2B5EF4-FFF2-40B4-BE49-F238E27FC236}">
              <a16:creationId xmlns:a16="http://schemas.microsoft.com/office/drawing/2014/main" id="{00000000-0008-0000-1000-00009B030000}"/>
            </a:ext>
          </a:extLst>
        </xdr:cNvPr>
        <xdr:cNvSpPr txBox="1"/>
      </xdr:nvSpPr>
      <xdr:spPr>
        <a:xfrm>
          <a:off x="2219960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924" name="直線コネクタ 923">
          <a:extLst>
            <a:ext uri="{FF2B5EF4-FFF2-40B4-BE49-F238E27FC236}">
              <a16:creationId xmlns:a16="http://schemas.microsoft.com/office/drawing/2014/main" id="{00000000-0008-0000-1000-00009C030000}"/>
            </a:ext>
          </a:extLst>
        </xdr:cNvPr>
        <xdr:cNvCxnSpPr/>
      </xdr:nvCxnSpPr>
      <xdr:spPr>
        <a:xfrm>
          <a:off x="22072600" y="186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7810"/>
    <xdr:sp macro="" textlink="">
      <xdr:nvSpPr>
        <xdr:cNvPr id="925" name="【庁舎】&#10;一人当たり面積最大値テキスト">
          <a:extLst>
            <a:ext uri="{FF2B5EF4-FFF2-40B4-BE49-F238E27FC236}">
              <a16:creationId xmlns:a16="http://schemas.microsoft.com/office/drawing/2014/main" id="{00000000-0008-0000-1000-00009D030000}"/>
            </a:ext>
          </a:extLst>
        </xdr:cNvPr>
        <xdr:cNvSpPr txBox="1"/>
      </xdr:nvSpPr>
      <xdr:spPr>
        <a:xfrm>
          <a:off x="22199600" y="17139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a:off x="22072600" y="1736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55245</xdr:rowOff>
    </xdr:from>
    <xdr:ext cx="469900" cy="257810"/>
    <xdr:sp macro="" textlink="">
      <xdr:nvSpPr>
        <xdr:cNvPr id="927" name="【庁舎】&#10;一人当たり面積平均値テキスト">
          <a:extLst>
            <a:ext uri="{FF2B5EF4-FFF2-40B4-BE49-F238E27FC236}">
              <a16:creationId xmlns:a16="http://schemas.microsoft.com/office/drawing/2014/main" id="{00000000-0008-0000-1000-00009F030000}"/>
            </a:ext>
          </a:extLst>
        </xdr:cNvPr>
        <xdr:cNvSpPr txBox="1"/>
      </xdr:nvSpPr>
      <xdr:spPr>
        <a:xfrm>
          <a:off x="22199600" y="18228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928" name="フローチャート: 判断 927">
          <a:extLst>
            <a:ext uri="{FF2B5EF4-FFF2-40B4-BE49-F238E27FC236}">
              <a16:creationId xmlns:a16="http://schemas.microsoft.com/office/drawing/2014/main" id="{00000000-0008-0000-1000-0000A0030000}"/>
            </a:ext>
          </a:extLst>
        </xdr:cNvPr>
        <xdr:cNvSpPr/>
      </xdr:nvSpPr>
      <xdr:spPr>
        <a:xfrm>
          <a:off x="22110700" y="1837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929" name="フローチャート: 判断 928">
          <a:extLst>
            <a:ext uri="{FF2B5EF4-FFF2-40B4-BE49-F238E27FC236}">
              <a16:creationId xmlns:a16="http://schemas.microsoft.com/office/drawing/2014/main" id="{00000000-0008-0000-1000-0000A1030000}"/>
            </a:ext>
          </a:extLst>
        </xdr:cNvPr>
        <xdr:cNvSpPr/>
      </xdr:nvSpPr>
      <xdr:spPr>
        <a:xfrm>
          <a:off x="21272500" y="184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930" name="フローチャート: 判断 929">
          <a:extLst>
            <a:ext uri="{FF2B5EF4-FFF2-40B4-BE49-F238E27FC236}">
              <a16:creationId xmlns:a16="http://schemas.microsoft.com/office/drawing/2014/main" id="{00000000-0008-0000-1000-0000A2030000}"/>
            </a:ext>
          </a:extLst>
        </xdr:cNvPr>
        <xdr:cNvSpPr/>
      </xdr:nvSpPr>
      <xdr:spPr>
        <a:xfrm>
          <a:off x="20383500" y="184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19494500" y="18432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18605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00000000-0008-0000-1000-0000A5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00000000-0008-0000-1000-0000A6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1000-0000A7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938" name="楕円 937">
          <a:extLst>
            <a:ext uri="{FF2B5EF4-FFF2-40B4-BE49-F238E27FC236}">
              <a16:creationId xmlns:a16="http://schemas.microsoft.com/office/drawing/2014/main" id="{00000000-0008-0000-1000-0000AA030000}"/>
            </a:ext>
          </a:extLst>
        </xdr:cNvPr>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68580</xdr:rowOff>
    </xdr:from>
    <xdr:ext cx="469900" cy="259080"/>
    <xdr:sp macro="" textlink="">
      <xdr:nvSpPr>
        <xdr:cNvPr id="939" name="【庁舎】&#10;一人当たり面積該当値テキスト">
          <a:extLst>
            <a:ext uri="{FF2B5EF4-FFF2-40B4-BE49-F238E27FC236}">
              <a16:creationId xmlns:a16="http://schemas.microsoft.com/office/drawing/2014/main" id="{00000000-0008-0000-1000-0000AB030000}"/>
            </a:ext>
          </a:extLst>
        </xdr:cNvPr>
        <xdr:cNvSpPr txBox="1"/>
      </xdr:nvSpPr>
      <xdr:spPr>
        <a:xfrm>
          <a:off x="22199600" y="1841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89535</xdr:rowOff>
    </xdr:from>
    <xdr:to>
      <xdr:col>112</xdr:col>
      <xdr:colOff>38100</xdr:colOff>
      <xdr:row>108</xdr:row>
      <xdr:rowOff>19685</xdr:rowOff>
    </xdr:to>
    <xdr:sp macro="" textlink="">
      <xdr:nvSpPr>
        <xdr:cNvPr id="940" name="楕円 939">
          <a:extLst>
            <a:ext uri="{FF2B5EF4-FFF2-40B4-BE49-F238E27FC236}">
              <a16:creationId xmlns:a16="http://schemas.microsoft.com/office/drawing/2014/main" id="{00000000-0008-0000-1000-0000AC030000}"/>
            </a:ext>
          </a:extLst>
        </xdr:cNvPr>
        <xdr:cNvSpPr/>
      </xdr:nvSpPr>
      <xdr:spPr>
        <a:xfrm>
          <a:off x="21272500" y="18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140335</xdr:rowOff>
    </xdr:from>
    <xdr:to>
      <xdr:col>116</xdr:col>
      <xdr:colOff>63500</xdr:colOff>
      <xdr:row>107</xdr:row>
      <xdr:rowOff>140970</xdr:rowOff>
    </xdr:to>
    <xdr:cxnSp macro="">
      <xdr:nvCxnSpPr>
        <xdr:cNvPr id="941" name="直線コネクタ 940">
          <a:extLst>
            <a:ext uri="{FF2B5EF4-FFF2-40B4-BE49-F238E27FC236}">
              <a16:creationId xmlns:a16="http://schemas.microsoft.com/office/drawing/2014/main" id="{00000000-0008-0000-1000-0000AD030000}"/>
            </a:ext>
          </a:extLst>
        </xdr:cNvPr>
        <xdr:cNvCxnSpPr/>
      </xdr:nvCxnSpPr>
      <xdr:spPr>
        <a:xfrm>
          <a:off x="21323300" y="184854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89535</xdr:rowOff>
    </xdr:from>
    <xdr:to>
      <xdr:col>107</xdr:col>
      <xdr:colOff>101600</xdr:colOff>
      <xdr:row>108</xdr:row>
      <xdr:rowOff>19685</xdr:rowOff>
    </xdr:to>
    <xdr:sp macro="" textlink="">
      <xdr:nvSpPr>
        <xdr:cNvPr id="942" name="楕円 941">
          <a:extLst>
            <a:ext uri="{FF2B5EF4-FFF2-40B4-BE49-F238E27FC236}">
              <a16:creationId xmlns:a16="http://schemas.microsoft.com/office/drawing/2014/main" id="{00000000-0008-0000-1000-0000AE030000}"/>
            </a:ext>
          </a:extLst>
        </xdr:cNvPr>
        <xdr:cNvSpPr/>
      </xdr:nvSpPr>
      <xdr:spPr>
        <a:xfrm>
          <a:off x="20383500" y="18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140335</xdr:rowOff>
    </xdr:from>
    <xdr:to>
      <xdr:col>111</xdr:col>
      <xdr:colOff>177800</xdr:colOff>
      <xdr:row>107</xdr:row>
      <xdr:rowOff>140335</xdr:rowOff>
    </xdr:to>
    <xdr:cxnSp macro="">
      <xdr:nvCxnSpPr>
        <xdr:cNvPr id="943" name="直線コネクタ 942">
          <a:extLst>
            <a:ext uri="{FF2B5EF4-FFF2-40B4-BE49-F238E27FC236}">
              <a16:creationId xmlns:a16="http://schemas.microsoft.com/office/drawing/2014/main" id="{00000000-0008-0000-1000-0000AF030000}"/>
            </a:ext>
          </a:extLst>
        </xdr:cNvPr>
        <xdr:cNvCxnSpPr/>
      </xdr:nvCxnSpPr>
      <xdr:spPr>
        <a:xfrm>
          <a:off x="20434300" y="18485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19494500" y="1843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137795</xdr:rowOff>
    </xdr:from>
    <xdr:to>
      <xdr:col>107</xdr:col>
      <xdr:colOff>50800</xdr:colOff>
      <xdr:row>107</xdr:row>
      <xdr:rowOff>140335</xdr:rowOff>
    </xdr:to>
    <xdr:cxnSp macro="">
      <xdr:nvCxnSpPr>
        <xdr:cNvPr id="945" name="直線コネクタ 944">
          <a:extLst>
            <a:ext uri="{FF2B5EF4-FFF2-40B4-BE49-F238E27FC236}">
              <a16:creationId xmlns:a16="http://schemas.microsoft.com/office/drawing/2014/main" id="{00000000-0008-0000-1000-0000B1030000}"/>
            </a:ext>
          </a:extLst>
        </xdr:cNvPr>
        <xdr:cNvCxnSpPr/>
      </xdr:nvCxnSpPr>
      <xdr:spPr>
        <a:xfrm>
          <a:off x="19545300" y="18482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86995</xdr:rowOff>
    </xdr:from>
    <xdr:to>
      <xdr:col>98</xdr:col>
      <xdr:colOff>38100</xdr:colOff>
      <xdr:row>108</xdr:row>
      <xdr:rowOff>17780</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18605500" y="1843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137795</xdr:rowOff>
    </xdr:from>
    <xdr:to>
      <xdr:col>102</xdr:col>
      <xdr:colOff>114300</xdr:colOff>
      <xdr:row>107</xdr:row>
      <xdr:rowOff>137795</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a:off x="18656300" y="1848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17780</xdr:rowOff>
    </xdr:from>
    <xdr:ext cx="469900" cy="257810"/>
    <xdr:sp macro="" textlink="">
      <xdr:nvSpPr>
        <xdr:cNvPr id="948" name="n_1aveValue【庁舎】&#10;一人当たり面積">
          <a:extLst>
            <a:ext uri="{FF2B5EF4-FFF2-40B4-BE49-F238E27FC236}">
              <a16:creationId xmlns:a16="http://schemas.microsoft.com/office/drawing/2014/main" id="{00000000-0008-0000-1000-0000B4030000}"/>
            </a:ext>
          </a:extLst>
        </xdr:cNvPr>
        <xdr:cNvSpPr txBox="1"/>
      </xdr:nvSpPr>
      <xdr:spPr>
        <a:xfrm>
          <a:off x="21075650" y="1819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31750</xdr:rowOff>
    </xdr:from>
    <xdr:ext cx="468630" cy="257810"/>
    <xdr:sp macro="" textlink="">
      <xdr:nvSpPr>
        <xdr:cNvPr id="949" name="n_2aveValue【庁舎】&#10;一人当たり面積">
          <a:extLst>
            <a:ext uri="{FF2B5EF4-FFF2-40B4-BE49-F238E27FC236}">
              <a16:creationId xmlns:a16="http://schemas.microsoft.com/office/drawing/2014/main" id="{00000000-0008-0000-1000-0000B5030000}"/>
            </a:ext>
          </a:extLst>
        </xdr:cNvPr>
        <xdr:cNvSpPr txBox="1"/>
      </xdr:nvSpPr>
      <xdr:spPr>
        <a:xfrm>
          <a:off x="20199350" y="18205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8255</xdr:rowOff>
    </xdr:from>
    <xdr:ext cx="468630" cy="257810"/>
    <xdr:sp macro="" textlink="">
      <xdr:nvSpPr>
        <xdr:cNvPr id="950" name="n_3aveValue【庁舎】&#10;一人当たり面積">
          <a:extLst>
            <a:ext uri="{FF2B5EF4-FFF2-40B4-BE49-F238E27FC236}">
              <a16:creationId xmlns:a16="http://schemas.microsoft.com/office/drawing/2014/main" id="{00000000-0008-0000-1000-0000B6030000}"/>
            </a:ext>
          </a:extLst>
        </xdr:cNvPr>
        <xdr:cNvSpPr txBox="1"/>
      </xdr:nvSpPr>
      <xdr:spPr>
        <a:xfrm>
          <a:off x="19310350" y="18524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8630" cy="257810"/>
    <xdr:sp macro="" textlink="">
      <xdr:nvSpPr>
        <xdr:cNvPr id="951" name="n_4aveValue【庁舎】&#10;一人当たり面積">
          <a:extLst>
            <a:ext uri="{FF2B5EF4-FFF2-40B4-BE49-F238E27FC236}">
              <a16:creationId xmlns:a16="http://schemas.microsoft.com/office/drawing/2014/main" id="{00000000-0008-0000-1000-0000B7030000}"/>
            </a:ext>
          </a:extLst>
        </xdr:cNvPr>
        <xdr:cNvSpPr txBox="1"/>
      </xdr:nvSpPr>
      <xdr:spPr>
        <a:xfrm>
          <a:off x="18421350" y="1816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10795</xdr:rowOff>
    </xdr:from>
    <xdr:ext cx="469900" cy="258445"/>
    <xdr:sp macro="" textlink="">
      <xdr:nvSpPr>
        <xdr:cNvPr id="952" name="n_1mainValue【庁舎】&#10;一人当たり面積">
          <a:extLst>
            <a:ext uri="{FF2B5EF4-FFF2-40B4-BE49-F238E27FC236}">
              <a16:creationId xmlns:a16="http://schemas.microsoft.com/office/drawing/2014/main" id="{00000000-0008-0000-1000-0000B8030000}"/>
            </a:ext>
          </a:extLst>
        </xdr:cNvPr>
        <xdr:cNvSpPr txBox="1"/>
      </xdr:nvSpPr>
      <xdr:spPr>
        <a:xfrm>
          <a:off x="21075650" y="18527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10795</xdr:rowOff>
    </xdr:from>
    <xdr:ext cx="468630" cy="258445"/>
    <xdr:sp macro="" textlink="">
      <xdr:nvSpPr>
        <xdr:cNvPr id="953" name="n_2mainValue【庁舎】&#10;一人当たり面積">
          <a:extLst>
            <a:ext uri="{FF2B5EF4-FFF2-40B4-BE49-F238E27FC236}">
              <a16:creationId xmlns:a16="http://schemas.microsoft.com/office/drawing/2014/main" id="{00000000-0008-0000-1000-0000B9030000}"/>
            </a:ext>
          </a:extLst>
        </xdr:cNvPr>
        <xdr:cNvSpPr txBox="1"/>
      </xdr:nvSpPr>
      <xdr:spPr>
        <a:xfrm>
          <a:off x="20199350" y="18527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33655</xdr:rowOff>
    </xdr:from>
    <xdr:ext cx="468630" cy="258445"/>
    <xdr:sp macro="" textlink="">
      <xdr:nvSpPr>
        <xdr:cNvPr id="954" name="n_3mainValue【庁舎】&#10;一人当たり面積">
          <a:extLst>
            <a:ext uri="{FF2B5EF4-FFF2-40B4-BE49-F238E27FC236}">
              <a16:creationId xmlns:a16="http://schemas.microsoft.com/office/drawing/2014/main" id="{00000000-0008-0000-1000-0000BA030000}"/>
            </a:ext>
          </a:extLst>
        </xdr:cNvPr>
        <xdr:cNvSpPr txBox="1"/>
      </xdr:nvSpPr>
      <xdr:spPr>
        <a:xfrm>
          <a:off x="19310350" y="182073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8255</xdr:rowOff>
    </xdr:from>
    <xdr:ext cx="468630" cy="257810"/>
    <xdr:sp macro="" textlink="">
      <xdr:nvSpPr>
        <xdr:cNvPr id="955" name="n_4mainValue【庁舎】&#10;一人当たり面積">
          <a:extLst>
            <a:ext uri="{FF2B5EF4-FFF2-40B4-BE49-F238E27FC236}">
              <a16:creationId xmlns:a16="http://schemas.microsoft.com/office/drawing/2014/main" id="{00000000-0008-0000-1000-0000BB030000}"/>
            </a:ext>
          </a:extLst>
        </xdr:cNvPr>
        <xdr:cNvSpPr txBox="1"/>
      </xdr:nvSpPr>
      <xdr:spPr>
        <a:xfrm>
          <a:off x="18421350" y="18524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10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1000-0000BD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1000-0000BE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上記施設のうち、「一般廃棄物処理施設」については、有形固定資産減価償却率が全国平均、県平均、類似団体内平均数値を大きく下回っており、その要因は平成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年度にクリーンセンターを建設したためである。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「庁舎」の有形固定資産減価償却率についても、昨年同様に全国平均、県平均、類似団体内平均数値を下回っており、平成30年度の防災行政無線デジタル化整備工事による新規投資が大きく影響している。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前年度と比較すると、「体育館・プール」の有形固定資産減価償却率については1.3ポイント減少しており、令和2年度に市民体育館の耐震化工事を行ったことで有形固定資産減価償却率が減少している。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消防施設」においても、有形固定資産減価償却率は前年度より6.6ポイント減少しており、令和2年度に消防団屯所の建替えを行ったことによるものであり、一人当たりの面積について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今後においては「葛城市公共施設等総合管理計画」等に基づき、施設の更新、統廃合、長寿命化等を計画的に行い、良質で持続可能な公共施設サービスが提供できるよう取り組んでいく。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134</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136</v>
      </c>
      <c r="C2" s="3"/>
      <c r="D2" s="12"/>
    </row>
    <row r="3" spans="1:119" ht="18.75" customHeight="1" x14ac:dyDescent="0.15">
      <c r="A3" s="2"/>
      <c r="B3" s="400" t="s">
        <v>137</v>
      </c>
      <c r="C3" s="401"/>
      <c r="D3" s="401"/>
      <c r="E3" s="402"/>
      <c r="F3" s="402"/>
      <c r="G3" s="402"/>
      <c r="H3" s="402"/>
      <c r="I3" s="402"/>
      <c r="J3" s="402"/>
      <c r="K3" s="402"/>
      <c r="L3" s="402" t="s">
        <v>20</v>
      </c>
      <c r="M3" s="402"/>
      <c r="N3" s="402"/>
      <c r="O3" s="402"/>
      <c r="P3" s="402"/>
      <c r="Q3" s="402"/>
      <c r="R3" s="408"/>
      <c r="S3" s="408"/>
      <c r="T3" s="408"/>
      <c r="U3" s="408"/>
      <c r="V3" s="409"/>
      <c r="W3" s="364" t="s">
        <v>141</v>
      </c>
      <c r="X3" s="365"/>
      <c r="Y3" s="365"/>
      <c r="Z3" s="365"/>
      <c r="AA3" s="365"/>
      <c r="AB3" s="401"/>
      <c r="AC3" s="408" t="s">
        <v>142</v>
      </c>
      <c r="AD3" s="365"/>
      <c r="AE3" s="365"/>
      <c r="AF3" s="365"/>
      <c r="AG3" s="365"/>
      <c r="AH3" s="365"/>
      <c r="AI3" s="365"/>
      <c r="AJ3" s="365"/>
      <c r="AK3" s="365"/>
      <c r="AL3" s="416"/>
      <c r="AM3" s="364" t="s">
        <v>143</v>
      </c>
      <c r="AN3" s="365"/>
      <c r="AO3" s="365"/>
      <c r="AP3" s="365"/>
      <c r="AQ3" s="365"/>
      <c r="AR3" s="365"/>
      <c r="AS3" s="365"/>
      <c r="AT3" s="365"/>
      <c r="AU3" s="365"/>
      <c r="AV3" s="365"/>
      <c r="AW3" s="365"/>
      <c r="AX3" s="416"/>
      <c r="AY3" s="437" t="s">
        <v>10</v>
      </c>
      <c r="AZ3" s="438"/>
      <c r="BA3" s="438"/>
      <c r="BB3" s="438"/>
      <c r="BC3" s="438"/>
      <c r="BD3" s="438"/>
      <c r="BE3" s="438"/>
      <c r="BF3" s="438"/>
      <c r="BG3" s="438"/>
      <c r="BH3" s="438"/>
      <c r="BI3" s="438"/>
      <c r="BJ3" s="438"/>
      <c r="BK3" s="438"/>
      <c r="BL3" s="438"/>
      <c r="BM3" s="578"/>
      <c r="BN3" s="364" t="s">
        <v>114</v>
      </c>
      <c r="BO3" s="365"/>
      <c r="BP3" s="365"/>
      <c r="BQ3" s="365"/>
      <c r="BR3" s="365"/>
      <c r="BS3" s="365"/>
      <c r="BT3" s="365"/>
      <c r="BU3" s="416"/>
      <c r="BV3" s="364" t="s">
        <v>148</v>
      </c>
      <c r="BW3" s="365"/>
      <c r="BX3" s="365"/>
      <c r="BY3" s="365"/>
      <c r="BZ3" s="365"/>
      <c r="CA3" s="365"/>
      <c r="CB3" s="365"/>
      <c r="CC3" s="416"/>
      <c r="CD3" s="437" t="s">
        <v>10</v>
      </c>
      <c r="CE3" s="438"/>
      <c r="CF3" s="438"/>
      <c r="CG3" s="438"/>
      <c r="CH3" s="438"/>
      <c r="CI3" s="438"/>
      <c r="CJ3" s="438"/>
      <c r="CK3" s="438"/>
      <c r="CL3" s="438"/>
      <c r="CM3" s="438"/>
      <c r="CN3" s="438"/>
      <c r="CO3" s="438"/>
      <c r="CP3" s="438"/>
      <c r="CQ3" s="438"/>
      <c r="CR3" s="438"/>
      <c r="CS3" s="578"/>
      <c r="CT3" s="364" t="s">
        <v>149</v>
      </c>
      <c r="CU3" s="365"/>
      <c r="CV3" s="365"/>
      <c r="CW3" s="365"/>
      <c r="CX3" s="365"/>
      <c r="CY3" s="365"/>
      <c r="CZ3" s="365"/>
      <c r="DA3" s="416"/>
      <c r="DB3" s="364" t="s">
        <v>153</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155</v>
      </c>
      <c r="AZ4" s="490"/>
      <c r="BA4" s="490"/>
      <c r="BB4" s="490"/>
      <c r="BC4" s="490"/>
      <c r="BD4" s="490"/>
      <c r="BE4" s="490"/>
      <c r="BF4" s="490"/>
      <c r="BG4" s="490"/>
      <c r="BH4" s="490"/>
      <c r="BI4" s="490"/>
      <c r="BJ4" s="490"/>
      <c r="BK4" s="490"/>
      <c r="BL4" s="490"/>
      <c r="BM4" s="491"/>
      <c r="BN4" s="473">
        <v>21279643</v>
      </c>
      <c r="BO4" s="474"/>
      <c r="BP4" s="474"/>
      <c r="BQ4" s="474"/>
      <c r="BR4" s="474"/>
      <c r="BS4" s="474"/>
      <c r="BT4" s="474"/>
      <c r="BU4" s="475"/>
      <c r="BV4" s="473">
        <v>15164759</v>
      </c>
      <c r="BW4" s="474"/>
      <c r="BX4" s="474"/>
      <c r="BY4" s="474"/>
      <c r="BZ4" s="474"/>
      <c r="CA4" s="474"/>
      <c r="CB4" s="474"/>
      <c r="CC4" s="475"/>
      <c r="CD4" s="545" t="s">
        <v>157</v>
      </c>
      <c r="CE4" s="546"/>
      <c r="CF4" s="546"/>
      <c r="CG4" s="546"/>
      <c r="CH4" s="546"/>
      <c r="CI4" s="546"/>
      <c r="CJ4" s="546"/>
      <c r="CK4" s="546"/>
      <c r="CL4" s="546"/>
      <c r="CM4" s="546"/>
      <c r="CN4" s="546"/>
      <c r="CO4" s="546"/>
      <c r="CP4" s="546"/>
      <c r="CQ4" s="546"/>
      <c r="CR4" s="546"/>
      <c r="CS4" s="547"/>
      <c r="CT4" s="579">
        <v>0.9</v>
      </c>
      <c r="CU4" s="580"/>
      <c r="CV4" s="580"/>
      <c r="CW4" s="580"/>
      <c r="CX4" s="580"/>
      <c r="CY4" s="580"/>
      <c r="CZ4" s="580"/>
      <c r="DA4" s="581"/>
      <c r="DB4" s="579">
        <v>1.9</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158</v>
      </c>
      <c r="AN5" s="477"/>
      <c r="AO5" s="477"/>
      <c r="AP5" s="477"/>
      <c r="AQ5" s="477"/>
      <c r="AR5" s="477"/>
      <c r="AS5" s="477"/>
      <c r="AT5" s="478"/>
      <c r="AU5" s="517" t="s">
        <v>63</v>
      </c>
      <c r="AV5" s="518"/>
      <c r="AW5" s="518"/>
      <c r="AX5" s="518"/>
      <c r="AY5" s="483" t="s">
        <v>144</v>
      </c>
      <c r="AZ5" s="484"/>
      <c r="BA5" s="484"/>
      <c r="BB5" s="484"/>
      <c r="BC5" s="484"/>
      <c r="BD5" s="484"/>
      <c r="BE5" s="484"/>
      <c r="BF5" s="484"/>
      <c r="BG5" s="484"/>
      <c r="BH5" s="484"/>
      <c r="BI5" s="484"/>
      <c r="BJ5" s="484"/>
      <c r="BK5" s="484"/>
      <c r="BL5" s="484"/>
      <c r="BM5" s="485"/>
      <c r="BN5" s="486">
        <v>21046910</v>
      </c>
      <c r="BO5" s="487"/>
      <c r="BP5" s="487"/>
      <c r="BQ5" s="487"/>
      <c r="BR5" s="487"/>
      <c r="BS5" s="487"/>
      <c r="BT5" s="487"/>
      <c r="BU5" s="488"/>
      <c r="BV5" s="486">
        <v>14772710</v>
      </c>
      <c r="BW5" s="487"/>
      <c r="BX5" s="487"/>
      <c r="BY5" s="487"/>
      <c r="BZ5" s="487"/>
      <c r="CA5" s="487"/>
      <c r="CB5" s="487"/>
      <c r="CC5" s="488"/>
      <c r="CD5" s="497" t="s">
        <v>160</v>
      </c>
      <c r="CE5" s="498"/>
      <c r="CF5" s="498"/>
      <c r="CG5" s="498"/>
      <c r="CH5" s="498"/>
      <c r="CI5" s="498"/>
      <c r="CJ5" s="498"/>
      <c r="CK5" s="498"/>
      <c r="CL5" s="498"/>
      <c r="CM5" s="498"/>
      <c r="CN5" s="498"/>
      <c r="CO5" s="498"/>
      <c r="CP5" s="498"/>
      <c r="CQ5" s="498"/>
      <c r="CR5" s="498"/>
      <c r="CS5" s="499"/>
      <c r="CT5" s="352">
        <v>97.9</v>
      </c>
      <c r="CU5" s="353"/>
      <c r="CV5" s="353"/>
      <c r="CW5" s="353"/>
      <c r="CX5" s="353"/>
      <c r="CY5" s="353"/>
      <c r="CZ5" s="353"/>
      <c r="DA5" s="354"/>
      <c r="DB5" s="352">
        <v>98.2</v>
      </c>
      <c r="DC5" s="353"/>
      <c r="DD5" s="353"/>
      <c r="DE5" s="353"/>
      <c r="DF5" s="353"/>
      <c r="DG5" s="353"/>
      <c r="DH5" s="353"/>
      <c r="DI5" s="354"/>
    </row>
    <row r="6" spans="1:119" ht="18.75" customHeight="1" x14ac:dyDescent="0.15">
      <c r="A6" s="2"/>
      <c r="B6" s="419" t="s">
        <v>161</v>
      </c>
      <c r="C6" s="370"/>
      <c r="D6" s="370"/>
      <c r="E6" s="420"/>
      <c r="F6" s="420"/>
      <c r="G6" s="420"/>
      <c r="H6" s="420"/>
      <c r="I6" s="420"/>
      <c r="J6" s="420"/>
      <c r="K6" s="420"/>
      <c r="L6" s="420" t="s">
        <v>165</v>
      </c>
      <c r="M6" s="420"/>
      <c r="N6" s="420"/>
      <c r="O6" s="420"/>
      <c r="P6" s="420"/>
      <c r="Q6" s="420"/>
      <c r="R6" s="368"/>
      <c r="S6" s="368"/>
      <c r="T6" s="368"/>
      <c r="U6" s="368"/>
      <c r="V6" s="424"/>
      <c r="W6" s="427" t="s">
        <v>168</v>
      </c>
      <c r="X6" s="369"/>
      <c r="Y6" s="369"/>
      <c r="Z6" s="369"/>
      <c r="AA6" s="369"/>
      <c r="AB6" s="370"/>
      <c r="AC6" s="428" t="s">
        <v>169</v>
      </c>
      <c r="AD6" s="429"/>
      <c r="AE6" s="429"/>
      <c r="AF6" s="429"/>
      <c r="AG6" s="429"/>
      <c r="AH6" s="429"/>
      <c r="AI6" s="429"/>
      <c r="AJ6" s="429"/>
      <c r="AK6" s="429"/>
      <c r="AL6" s="430"/>
      <c r="AM6" s="516" t="s">
        <v>72</v>
      </c>
      <c r="AN6" s="477"/>
      <c r="AO6" s="477"/>
      <c r="AP6" s="477"/>
      <c r="AQ6" s="477"/>
      <c r="AR6" s="477"/>
      <c r="AS6" s="477"/>
      <c r="AT6" s="478"/>
      <c r="AU6" s="517" t="s">
        <v>63</v>
      </c>
      <c r="AV6" s="518"/>
      <c r="AW6" s="518"/>
      <c r="AX6" s="518"/>
      <c r="AY6" s="483" t="s">
        <v>173</v>
      </c>
      <c r="AZ6" s="484"/>
      <c r="BA6" s="484"/>
      <c r="BB6" s="484"/>
      <c r="BC6" s="484"/>
      <c r="BD6" s="484"/>
      <c r="BE6" s="484"/>
      <c r="BF6" s="484"/>
      <c r="BG6" s="484"/>
      <c r="BH6" s="484"/>
      <c r="BI6" s="484"/>
      <c r="BJ6" s="484"/>
      <c r="BK6" s="484"/>
      <c r="BL6" s="484"/>
      <c r="BM6" s="485"/>
      <c r="BN6" s="486">
        <v>232733</v>
      </c>
      <c r="BO6" s="487"/>
      <c r="BP6" s="487"/>
      <c r="BQ6" s="487"/>
      <c r="BR6" s="487"/>
      <c r="BS6" s="487"/>
      <c r="BT6" s="487"/>
      <c r="BU6" s="488"/>
      <c r="BV6" s="486">
        <v>392049</v>
      </c>
      <c r="BW6" s="487"/>
      <c r="BX6" s="487"/>
      <c r="BY6" s="487"/>
      <c r="BZ6" s="487"/>
      <c r="CA6" s="487"/>
      <c r="CB6" s="487"/>
      <c r="CC6" s="488"/>
      <c r="CD6" s="497" t="s">
        <v>174</v>
      </c>
      <c r="CE6" s="498"/>
      <c r="CF6" s="498"/>
      <c r="CG6" s="498"/>
      <c r="CH6" s="498"/>
      <c r="CI6" s="498"/>
      <c r="CJ6" s="498"/>
      <c r="CK6" s="498"/>
      <c r="CL6" s="498"/>
      <c r="CM6" s="498"/>
      <c r="CN6" s="498"/>
      <c r="CO6" s="498"/>
      <c r="CP6" s="498"/>
      <c r="CQ6" s="498"/>
      <c r="CR6" s="498"/>
      <c r="CS6" s="499"/>
      <c r="CT6" s="574">
        <v>102.7</v>
      </c>
      <c r="CU6" s="575"/>
      <c r="CV6" s="575"/>
      <c r="CW6" s="575"/>
      <c r="CX6" s="575"/>
      <c r="CY6" s="575"/>
      <c r="CZ6" s="575"/>
      <c r="DA6" s="576"/>
      <c r="DB6" s="574">
        <v>102.8</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175</v>
      </c>
      <c r="AN7" s="477"/>
      <c r="AO7" s="477"/>
      <c r="AP7" s="477"/>
      <c r="AQ7" s="477"/>
      <c r="AR7" s="477"/>
      <c r="AS7" s="477"/>
      <c r="AT7" s="478"/>
      <c r="AU7" s="517" t="s">
        <v>63</v>
      </c>
      <c r="AV7" s="518"/>
      <c r="AW7" s="518"/>
      <c r="AX7" s="518"/>
      <c r="AY7" s="483" t="s">
        <v>176</v>
      </c>
      <c r="AZ7" s="484"/>
      <c r="BA7" s="484"/>
      <c r="BB7" s="484"/>
      <c r="BC7" s="484"/>
      <c r="BD7" s="484"/>
      <c r="BE7" s="484"/>
      <c r="BF7" s="484"/>
      <c r="BG7" s="484"/>
      <c r="BH7" s="484"/>
      <c r="BI7" s="484"/>
      <c r="BJ7" s="484"/>
      <c r="BK7" s="484"/>
      <c r="BL7" s="484"/>
      <c r="BM7" s="485"/>
      <c r="BN7" s="486">
        <v>142150</v>
      </c>
      <c r="BO7" s="487"/>
      <c r="BP7" s="487"/>
      <c r="BQ7" s="487"/>
      <c r="BR7" s="487"/>
      <c r="BS7" s="487"/>
      <c r="BT7" s="487"/>
      <c r="BU7" s="488"/>
      <c r="BV7" s="486">
        <v>220957</v>
      </c>
      <c r="BW7" s="487"/>
      <c r="BX7" s="487"/>
      <c r="BY7" s="487"/>
      <c r="BZ7" s="487"/>
      <c r="CA7" s="487"/>
      <c r="CB7" s="487"/>
      <c r="CC7" s="488"/>
      <c r="CD7" s="497" t="s">
        <v>177</v>
      </c>
      <c r="CE7" s="498"/>
      <c r="CF7" s="498"/>
      <c r="CG7" s="498"/>
      <c r="CH7" s="498"/>
      <c r="CI7" s="498"/>
      <c r="CJ7" s="498"/>
      <c r="CK7" s="498"/>
      <c r="CL7" s="498"/>
      <c r="CM7" s="498"/>
      <c r="CN7" s="498"/>
      <c r="CO7" s="498"/>
      <c r="CP7" s="498"/>
      <c r="CQ7" s="498"/>
      <c r="CR7" s="498"/>
      <c r="CS7" s="499"/>
      <c r="CT7" s="486">
        <v>9556903</v>
      </c>
      <c r="CU7" s="487"/>
      <c r="CV7" s="487"/>
      <c r="CW7" s="487"/>
      <c r="CX7" s="487"/>
      <c r="CY7" s="487"/>
      <c r="CZ7" s="487"/>
      <c r="DA7" s="488"/>
      <c r="DB7" s="486">
        <v>9096671</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178</v>
      </c>
      <c r="AN8" s="477"/>
      <c r="AO8" s="477"/>
      <c r="AP8" s="477"/>
      <c r="AQ8" s="477"/>
      <c r="AR8" s="477"/>
      <c r="AS8" s="477"/>
      <c r="AT8" s="478"/>
      <c r="AU8" s="517" t="s">
        <v>182</v>
      </c>
      <c r="AV8" s="518"/>
      <c r="AW8" s="518"/>
      <c r="AX8" s="518"/>
      <c r="AY8" s="483" t="s">
        <v>183</v>
      </c>
      <c r="AZ8" s="484"/>
      <c r="BA8" s="484"/>
      <c r="BB8" s="484"/>
      <c r="BC8" s="484"/>
      <c r="BD8" s="484"/>
      <c r="BE8" s="484"/>
      <c r="BF8" s="484"/>
      <c r="BG8" s="484"/>
      <c r="BH8" s="484"/>
      <c r="BI8" s="484"/>
      <c r="BJ8" s="484"/>
      <c r="BK8" s="484"/>
      <c r="BL8" s="484"/>
      <c r="BM8" s="485"/>
      <c r="BN8" s="486">
        <v>90583</v>
      </c>
      <c r="BO8" s="487"/>
      <c r="BP8" s="487"/>
      <c r="BQ8" s="487"/>
      <c r="BR8" s="487"/>
      <c r="BS8" s="487"/>
      <c r="BT8" s="487"/>
      <c r="BU8" s="488"/>
      <c r="BV8" s="486">
        <v>171092</v>
      </c>
      <c r="BW8" s="487"/>
      <c r="BX8" s="487"/>
      <c r="BY8" s="487"/>
      <c r="BZ8" s="487"/>
      <c r="CA8" s="487"/>
      <c r="CB8" s="487"/>
      <c r="CC8" s="488"/>
      <c r="CD8" s="497" t="s">
        <v>184</v>
      </c>
      <c r="CE8" s="498"/>
      <c r="CF8" s="498"/>
      <c r="CG8" s="498"/>
      <c r="CH8" s="498"/>
      <c r="CI8" s="498"/>
      <c r="CJ8" s="498"/>
      <c r="CK8" s="498"/>
      <c r="CL8" s="498"/>
      <c r="CM8" s="498"/>
      <c r="CN8" s="498"/>
      <c r="CO8" s="498"/>
      <c r="CP8" s="498"/>
      <c r="CQ8" s="498"/>
      <c r="CR8" s="498"/>
      <c r="CS8" s="499"/>
      <c r="CT8" s="550">
        <v>0.52</v>
      </c>
      <c r="CU8" s="551"/>
      <c r="CV8" s="551"/>
      <c r="CW8" s="551"/>
      <c r="CX8" s="551"/>
      <c r="CY8" s="551"/>
      <c r="CZ8" s="551"/>
      <c r="DA8" s="552"/>
      <c r="DB8" s="550">
        <v>0.53</v>
      </c>
      <c r="DC8" s="551"/>
      <c r="DD8" s="551"/>
      <c r="DE8" s="551"/>
      <c r="DF8" s="551"/>
      <c r="DG8" s="551"/>
      <c r="DH8" s="551"/>
      <c r="DI8" s="552"/>
    </row>
    <row r="9" spans="1:119" ht="18.75" customHeight="1" x14ac:dyDescent="0.15">
      <c r="A9" s="2"/>
      <c r="B9" s="437" t="s">
        <v>22</v>
      </c>
      <c r="C9" s="438"/>
      <c r="D9" s="438"/>
      <c r="E9" s="438"/>
      <c r="F9" s="438"/>
      <c r="G9" s="438"/>
      <c r="H9" s="438"/>
      <c r="I9" s="438"/>
      <c r="J9" s="438"/>
      <c r="K9" s="439"/>
      <c r="L9" s="568" t="s">
        <v>14</v>
      </c>
      <c r="M9" s="569"/>
      <c r="N9" s="569"/>
      <c r="O9" s="569"/>
      <c r="P9" s="569"/>
      <c r="Q9" s="570"/>
      <c r="R9" s="571">
        <v>36832</v>
      </c>
      <c r="S9" s="572"/>
      <c r="T9" s="572"/>
      <c r="U9" s="572"/>
      <c r="V9" s="573"/>
      <c r="W9" s="364" t="s">
        <v>186</v>
      </c>
      <c r="X9" s="365"/>
      <c r="Y9" s="365"/>
      <c r="Z9" s="365"/>
      <c r="AA9" s="365"/>
      <c r="AB9" s="365"/>
      <c r="AC9" s="365"/>
      <c r="AD9" s="365"/>
      <c r="AE9" s="365"/>
      <c r="AF9" s="365"/>
      <c r="AG9" s="365"/>
      <c r="AH9" s="365"/>
      <c r="AI9" s="365"/>
      <c r="AJ9" s="365"/>
      <c r="AK9" s="365"/>
      <c r="AL9" s="416"/>
      <c r="AM9" s="516" t="s">
        <v>187</v>
      </c>
      <c r="AN9" s="477"/>
      <c r="AO9" s="477"/>
      <c r="AP9" s="477"/>
      <c r="AQ9" s="477"/>
      <c r="AR9" s="477"/>
      <c r="AS9" s="477"/>
      <c r="AT9" s="478"/>
      <c r="AU9" s="517" t="s">
        <v>63</v>
      </c>
      <c r="AV9" s="518"/>
      <c r="AW9" s="518"/>
      <c r="AX9" s="518"/>
      <c r="AY9" s="483" t="s">
        <v>64</v>
      </c>
      <c r="AZ9" s="484"/>
      <c r="BA9" s="484"/>
      <c r="BB9" s="484"/>
      <c r="BC9" s="484"/>
      <c r="BD9" s="484"/>
      <c r="BE9" s="484"/>
      <c r="BF9" s="484"/>
      <c r="BG9" s="484"/>
      <c r="BH9" s="484"/>
      <c r="BI9" s="484"/>
      <c r="BJ9" s="484"/>
      <c r="BK9" s="484"/>
      <c r="BL9" s="484"/>
      <c r="BM9" s="485"/>
      <c r="BN9" s="486">
        <v>-80509</v>
      </c>
      <c r="BO9" s="487"/>
      <c r="BP9" s="487"/>
      <c r="BQ9" s="487"/>
      <c r="BR9" s="487"/>
      <c r="BS9" s="487"/>
      <c r="BT9" s="487"/>
      <c r="BU9" s="488"/>
      <c r="BV9" s="486">
        <v>1581</v>
      </c>
      <c r="BW9" s="487"/>
      <c r="BX9" s="487"/>
      <c r="BY9" s="487"/>
      <c r="BZ9" s="487"/>
      <c r="CA9" s="487"/>
      <c r="CB9" s="487"/>
      <c r="CC9" s="488"/>
      <c r="CD9" s="497" t="s">
        <v>61</v>
      </c>
      <c r="CE9" s="498"/>
      <c r="CF9" s="498"/>
      <c r="CG9" s="498"/>
      <c r="CH9" s="498"/>
      <c r="CI9" s="498"/>
      <c r="CJ9" s="498"/>
      <c r="CK9" s="498"/>
      <c r="CL9" s="498"/>
      <c r="CM9" s="498"/>
      <c r="CN9" s="498"/>
      <c r="CO9" s="498"/>
      <c r="CP9" s="498"/>
      <c r="CQ9" s="498"/>
      <c r="CR9" s="498"/>
      <c r="CS9" s="499"/>
      <c r="CT9" s="352">
        <v>14.8</v>
      </c>
      <c r="CU9" s="353"/>
      <c r="CV9" s="353"/>
      <c r="CW9" s="353"/>
      <c r="CX9" s="353"/>
      <c r="CY9" s="353"/>
      <c r="CZ9" s="353"/>
      <c r="DA9" s="354"/>
      <c r="DB9" s="352">
        <v>13.9</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190</v>
      </c>
      <c r="M10" s="477"/>
      <c r="N10" s="477"/>
      <c r="O10" s="477"/>
      <c r="P10" s="477"/>
      <c r="Q10" s="478"/>
      <c r="R10" s="479">
        <v>36635</v>
      </c>
      <c r="S10" s="480"/>
      <c r="T10" s="480"/>
      <c r="U10" s="480"/>
      <c r="V10" s="482"/>
      <c r="W10" s="413"/>
      <c r="X10" s="414"/>
      <c r="Y10" s="414"/>
      <c r="Z10" s="414"/>
      <c r="AA10" s="414"/>
      <c r="AB10" s="414"/>
      <c r="AC10" s="414"/>
      <c r="AD10" s="414"/>
      <c r="AE10" s="414"/>
      <c r="AF10" s="414"/>
      <c r="AG10" s="414"/>
      <c r="AH10" s="414"/>
      <c r="AI10" s="414"/>
      <c r="AJ10" s="414"/>
      <c r="AK10" s="414"/>
      <c r="AL10" s="417"/>
      <c r="AM10" s="516" t="s">
        <v>191</v>
      </c>
      <c r="AN10" s="477"/>
      <c r="AO10" s="477"/>
      <c r="AP10" s="477"/>
      <c r="AQ10" s="477"/>
      <c r="AR10" s="477"/>
      <c r="AS10" s="477"/>
      <c r="AT10" s="478"/>
      <c r="AU10" s="517" t="s">
        <v>63</v>
      </c>
      <c r="AV10" s="518"/>
      <c r="AW10" s="518"/>
      <c r="AX10" s="518"/>
      <c r="AY10" s="483" t="s">
        <v>193</v>
      </c>
      <c r="AZ10" s="484"/>
      <c r="BA10" s="484"/>
      <c r="BB10" s="484"/>
      <c r="BC10" s="484"/>
      <c r="BD10" s="484"/>
      <c r="BE10" s="484"/>
      <c r="BF10" s="484"/>
      <c r="BG10" s="484"/>
      <c r="BH10" s="484"/>
      <c r="BI10" s="484"/>
      <c r="BJ10" s="484"/>
      <c r="BK10" s="484"/>
      <c r="BL10" s="484"/>
      <c r="BM10" s="485"/>
      <c r="BN10" s="486">
        <v>507536</v>
      </c>
      <c r="BO10" s="487"/>
      <c r="BP10" s="487"/>
      <c r="BQ10" s="487"/>
      <c r="BR10" s="487"/>
      <c r="BS10" s="487"/>
      <c r="BT10" s="487"/>
      <c r="BU10" s="488"/>
      <c r="BV10" s="486">
        <v>1605</v>
      </c>
      <c r="BW10" s="487"/>
      <c r="BX10" s="487"/>
      <c r="BY10" s="487"/>
      <c r="BZ10" s="487"/>
      <c r="CA10" s="487"/>
      <c r="CB10" s="487"/>
      <c r="CC10" s="488"/>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197</v>
      </c>
      <c r="M11" s="451"/>
      <c r="N11" s="451"/>
      <c r="O11" s="451"/>
      <c r="P11" s="451"/>
      <c r="Q11" s="452"/>
      <c r="R11" s="565" t="s">
        <v>199</v>
      </c>
      <c r="S11" s="566"/>
      <c r="T11" s="566"/>
      <c r="U11" s="566"/>
      <c r="V11" s="567"/>
      <c r="W11" s="413"/>
      <c r="X11" s="414"/>
      <c r="Y11" s="414"/>
      <c r="Z11" s="414"/>
      <c r="AA11" s="414"/>
      <c r="AB11" s="414"/>
      <c r="AC11" s="414"/>
      <c r="AD11" s="414"/>
      <c r="AE11" s="414"/>
      <c r="AF11" s="414"/>
      <c r="AG11" s="414"/>
      <c r="AH11" s="414"/>
      <c r="AI11" s="414"/>
      <c r="AJ11" s="414"/>
      <c r="AK11" s="414"/>
      <c r="AL11" s="417"/>
      <c r="AM11" s="516" t="s">
        <v>201</v>
      </c>
      <c r="AN11" s="477"/>
      <c r="AO11" s="477"/>
      <c r="AP11" s="477"/>
      <c r="AQ11" s="477"/>
      <c r="AR11" s="477"/>
      <c r="AS11" s="477"/>
      <c r="AT11" s="478"/>
      <c r="AU11" s="517" t="s">
        <v>63</v>
      </c>
      <c r="AV11" s="518"/>
      <c r="AW11" s="518"/>
      <c r="AX11" s="518"/>
      <c r="AY11" s="483" t="s">
        <v>202</v>
      </c>
      <c r="AZ11" s="484"/>
      <c r="BA11" s="484"/>
      <c r="BB11" s="484"/>
      <c r="BC11" s="484"/>
      <c r="BD11" s="484"/>
      <c r="BE11" s="484"/>
      <c r="BF11" s="484"/>
      <c r="BG11" s="484"/>
      <c r="BH11" s="484"/>
      <c r="BI11" s="484"/>
      <c r="BJ11" s="484"/>
      <c r="BK11" s="484"/>
      <c r="BL11" s="484"/>
      <c r="BM11" s="485"/>
      <c r="BN11" s="486">
        <v>0</v>
      </c>
      <c r="BO11" s="487"/>
      <c r="BP11" s="487"/>
      <c r="BQ11" s="487"/>
      <c r="BR11" s="487"/>
      <c r="BS11" s="487"/>
      <c r="BT11" s="487"/>
      <c r="BU11" s="488"/>
      <c r="BV11" s="486">
        <v>0</v>
      </c>
      <c r="BW11" s="487"/>
      <c r="BX11" s="487"/>
      <c r="BY11" s="487"/>
      <c r="BZ11" s="487"/>
      <c r="CA11" s="487"/>
      <c r="CB11" s="487"/>
      <c r="CC11" s="488"/>
      <c r="CD11" s="497" t="s">
        <v>205</v>
      </c>
      <c r="CE11" s="498"/>
      <c r="CF11" s="498"/>
      <c r="CG11" s="498"/>
      <c r="CH11" s="498"/>
      <c r="CI11" s="498"/>
      <c r="CJ11" s="498"/>
      <c r="CK11" s="498"/>
      <c r="CL11" s="498"/>
      <c r="CM11" s="498"/>
      <c r="CN11" s="498"/>
      <c r="CO11" s="498"/>
      <c r="CP11" s="498"/>
      <c r="CQ11" s="498"/>
      <c r="CR11" s="498"/>
      <c r="CS11" s="499"/>
      <c r="CT11" s="550" t="s">
        <v>206</v>
      </c>
      <c r="CU11" s="551"/>
      <c r="CV11" s="551"/>
      <c r="CW11" s="551"/>
      <c r="CX11" s="551"/>
      <c r="CY11" s="551"/>
      <c r="CZ11" s="551"/>
      <c r="DA11" s="552"/>
      <c r="DB11" s="550" t="s">
        <v>206</v>
      </c>
      <c r="DC11" s="551"/>
      <c r="DD11" s="551"/>
      <c r="DE11" s="551"/>
      <c r="DF11" s="551"/>
      <c r="DG11" s="551"/>
      <c r="DH11" s="551"/>
      <c r="DI11" s="552"/>
    </row>
    <row r="12" spans="1:119" ht="18.75" customHeight="1" x14ac:dyDescent="0.15">
      <c r="A12" s="2"/>
      <c r="B12" s="440" t="s">
        <v>208</v>
      </c>
      <c r="C12" s="441"/>
      <c r="D12" s="441"/>
      <c r="E12" s="441"/>
      <c r="F12" s="441"/>
      <c r="G12" s="441"/>
      <c r="H12" s="441"/>
      <c r="I12" s="441"/>
      <c r="J12" s="441"/>
      <c r="K12" s="442"/>
      <c r="L12" s="553" t="s">
        <v>209</v>
      </c>
      <c r="M12" s="554"/>
      <c r="N12" s="554"/>
      <c r="O12" s="554"/>
      <c r="P12" s="554"/>
      <c r="Q12" s="555"/>
      <c r="R12" s="556">
        <v>37562</v>
      </c>
      <c r="S12" s="557"/>
      <c r="T12" s="557"/>
      <c r="U12" s="557"/>
      <c r="V12" s="558"/>
      <c r="W12" s="559" t="s">
        <v>10</v>
      </c>
      <c r="X12" s="518"/>
      <c r="Y12" s="518"/>
      <c r="Z12" s="518"/>
      <c r="AA12" s="518"/>
      <c r="AB12" s="560"/>
      <c r="AC12" s="561" t="s">
        <v>211</v>
      </c>
      <c r="AD12" s="562"/>
      <c r="AE12" s="562"/>
      <c r="AF12" s="562"/>
      <c r="AG12" s="563"/>
      <c r="AH12" s="561" t="s">
        <v>213</v>
      </c>
      <c r="AI12" s="562"/>
      <c r="AJ12" s="562"/>
      <c r="AK12" s="562"/>
      <c r="AL12" s="564"/>
      <c r="AM12" s="516" t="s">
        <v>215</v>
      </c>
      <c r="AN12" s="477"/>
      <c r="AO12" s="477"/>
      <c r="AP12" s="477"/>
      <c r="AQ12" s="477"/>
      <c r="AR12" s="477"/>
      <c r="AS12" s="477"/>
      <c r="AT12" s="478"/>
      <c r="AU12" s="517" t="s">
        <v>63</v>
      </c>
      <c r="AV12" s="518"/>
      <c r="AW12" s="518"/>
      <c r="AX12" s="518"/>
      <c r="AY12" s="483" t="s">
        <v>218</v>
      </c>
      <c r="AZ12" s="484"/>
      <c r="BA12" s="484"/>
      <c r="BB12" s="484"/>
      <c r="BC12" s="484"/>
      <c r="BD12" s="484"/>
      <c r="BE12" s="484"/>
      <c r="BF12" s="484"/>
      <c r="BG12" s="484"/>
      <c r="BH12" s="484"/>
      <c r="BI12" s="484"/>
      <c r="BJ12" s="484"/>
      <c r="BK12" s="484"/>
      <c r="BL12" s="484"/>
      <c r="BM12" s="485"/>
      <c r="BN12" s="486">
        <v>108000</v>
      </c>
      <c r="BO12" s="487"/>
      <c r="BP12" s="487"/>
      <c r="BQ12" s="487"/>
      <c r="BR12" s="487"/>
      <c r="BS12" s="487"/>
      <c r="BT12" s="487"/>
      <c r="BU12" s="488"/>
      <c r="BV12" s="486">
        <v>143000</v>
      </c>
      <c r="BW12" s="487"/>
      <c r="BX12" s="487"/>
      <c r="BY12" s="487"/>
      <c r="BZ12" s="487"/>
      <c r="CA12" s="487"/>
      <c r="CB12" s="487"/>
      <c r="CC12" s="488"/>
      <c r="CD12" s="497" t="s">
        <v>219</v>
      </c>
      <c r="CE12" s="498"/>
      <c r="CF12" s="498"/>
      <c r="CG12" s="498"/>
      <c r="CH12" s="498"/>
      <c r="CI12" s="498"/>
      <c r="CJ12" s="498"/>
      <c r="CK12" s="498"/>
      <c r="CL12" s="498"/>
      <c r="CM12" s="498"/>
      <c r="CN12" s="498"/>
      <c r="CO12" s="498"/>
      <c r="CP12" s="498"/>
      <c r="CQ12" s="498"/>
      <c r="CR12" s="498"/>
      <c r="CS12" s="499"/>
      <c r="CT12" s="550" t="s">
        <v>206</v>
      </c>
      <c r="CU12" s="551"/>
      <c r="CV12" s="551"/>
      <c r="CW12" s="551"/>
      <c r="CX12" s="551"/>
      <c r="CY12" s="551"/>
      <c r="CZ12" s="551"/>
      <c r="DA12" s="552"/>
      <c r="DB12" s="550" t="s">
        <v>206</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221</v>
      </c>
      <c r="N13" s="540"/>
      <c r="O13" s="540"/>
      <c r="P13" s="540"/>
      <c r="Q13" s="541"/>
      <c r="R13" s="542">
        <v>37144</v>
      </c>
      <c r="S13" s="543"/>
      <c r="T13" s="543"/>
      <c r="U13" s="543"/>
      <c r="V13" s="544"/>
      <c r="W13" s="427" t="s">
        <v>150</v>
      </c>
      <c r="X13" s="369"/>
      <c r="Y13" s="369"/>
      <c r="Z13" s="369"/>
      <c r="AA13" s="369"/>
      <c r="AB13" s="370"/>
      <c r="AC13" s="479">
        <v>547</v>
      </c>
      <c r="AD13" s="480"/>
      <c r="AE13" s="480"/>
      <c r="AF13" s="480"/>
      <c r="AG13" s="481"/>
      <c r="AH13" s="479">
        <v>550</v>
      </c>
      <c r="AI13" s="480"/>
      <c r="AJ13" s="480"/>
      <c r="AK13" s="480"/>
      <c r="AL13" s="482"/>
      <c r="AM13" s="516" t="s">
        <v>223</v>
      </c>
      <c r="AN13" s="477"/>
      <c r="AO13" s="477"/>
      <c r="AP13" s="477"/>
      <c r="AQ13" s="477"/>
      <c r="AR13" s="477"/>
      <c r="AS13" s="477"/>
      <c r="AT13" s="478"/>
      <c r="AU13" s="517" t="s">
        <v>182</v>
      </c>
      <c r="AV13" s="518"/>
      <c r="AW13" s="518"/>
      <c r="AX13" s="518"/>
      <c r="AY13" s="483" t="s">
        <v>225</v>
      </c>
      <c r="AZ13" s="484"/>
      <c r="BA13" s="484"/>
      <c r="BB13" s="484"/>
      <c r="BC13" s="484"/>
      <c r="BD13" s="484"/>
      <c r="BE13" s="484"/>
      <c r="BF13" s="484"/>
      <c r="BG13" s="484"/>
      <c r="BH13" s="484"/>
      <c r="BI13" s="484"/>
      <c r="BJ13" s="484"/>
      <c r="BK13" s="484"/>
      <c r="BL13" s="484"/>
      <c r="BM13" s="485"/>
      <c r="BN13" s="486">
        <v>319027</v>
      </c>
      <c r="BO13" s="487"/>
      <c r="BP13" s="487"/>
      <c r="BQ13" s="487"/>
      <c r="BR13" s="487"/>
      <c r="BS13" s="487"/>
      <c r="BT13" s="487"/>
      <c r="BU13" s="488"/>
      <c r="BV13" s="486">
        <v>-139814</v>
      </c>
      <c r="BW13" s="487"/>
      <c r="BX13" s="487"/>
      <c r="BY13" s="487"/>
      <c r="BZ13" s="487"/>
      <c r="CA13" s="487"/>
      <c r="CB13" s="487"/>
      <c r="CC13" s="488"/>
      <c r="CD13" s="497" t="s">
        <v>226</v>
      </c>
      <c r="CE13" s="498"/>
      <c r="CF13" s="498"/>
      <c r="CG13" s="498"/>
      <c r="CH13" s="498"/>
      <c r="CI13" s="498"/>
      <c r="CJ13" s="498"/>
      <c r="CK13" s="498"/>
      <c r="CL13" s="498"/>
      <c r="CM13" s="498"/>
      <c r="CN13" s="498"/>
      <c r="CO13" s="498"/>
      <c r="CP13" s="498"/>
      <c r="CQ13" s="498"/>
      <c r="CR13" s="498"/>
      <c r="CS13" s="499"/>
      <c r="CT13" s="352">
        <v>8.5</v>
      </c>
      <c r="CU13" s="353"/>
      <c r="CV13" s="353"/>
      <c r="CW13" s="353"/>
      <c r="CX13" s="353"/>
      <c r="CY13" s="353"/>
      <c r="CZ13" s="353"/>
      <c r="DA13" s="354"/>
      <c r="DB13" s="352">
        <v>7.9</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227</v>
      </c>
      <c r="M14" s="548"/>
      <c r="N14" s="548"/>
      <c r="O14" s="548"/>
      <c r="P14" s="548"/>
      <c r="Q14" s="549"/>
      <c r="R14" s="542">
        <v>37393</v>
      </c>
      <c r="S14" s="543"/>
      <c r="T14" s="543"/>
      <c r="U14" s="543"/>
      <c r="V14" s="544"/>
      <c r="W14" s="415"/>
      <c r="X14" s="372"/>
      <c r="Y14" s="372"/>
      <c r="Z14" s="372"/>
      <c r="AA14" s="372"/>
      <c r="AB14" s="373"/>
      <c r="AC14" s="532">
        <v>3.5</v>
      </c>
      <c r="AD14" s="533"/>
      <c r="AE14" s="533"/>
      <c r="AF14" s="533"/>
      <c r="AG14" s="534"/>
      <c r="AH14" s="532">
        <v>3.6</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231</v>
      </c>
      <c r="CE14" s="493"/>
      <c r="CF14" s="493"/>
      <c r="CG14" s="493"/>
      <c r="CH14" s="493"/>
      <c r="CI14" s="493"/>
      <c r="CJ14" s="493"/>
      <c r="CK14" s="493"/>
      <c r="CL14" s="493"/>
      <c r="CM14" s="493"/>
      <c r="CN14" s="493"/>
      <c r="CO14" s="493"/>
      <c r="CP14" s="493"/>
      <c r="CQ14" s="493"/>
      <c r="CR14" s="493"/>
      <c r="CS14" s="494"/>
      <c r="CT14" s="536">
        <v>47.8</v>
      </c>
      <c r="CU14" s="537"/>
      <c r="CV14" s="537"/>
      <c r="CW14" s="537"/>
      <c r="CX14" s="537"/>
      <c r="CY14" s="537"/>
      <c r="CZ14" s="537"/>
      <c r="DA14" s="538"/>
      <c r="DB14" s="536">
        <v>57.2</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221</v>
      </c>
      <c r="N15" s="540"/>
      <c r="O15" s="540"/>
      <c r="P15" s="540"/>
      <c r="Q15" s="541"/>
      <c r="R15" s="542">
        <v>36999</v>
      </c>
      <c r="S15" s="543"/>
      <c r="T15" s="543"/>
      <c r="U15" s="543"/>
      <c r="V15" s="544"/>
      <c r="W15" s="427" t="s">
        <v>8</v>
      </c>
      <c r="X15" s="369"/>
      <c r="Y15" s="369"/>
      <c r="Z15" s="369"/>
      <c r="AA15" s="369"/>
      <c r="AB15" s="370"/>
      <c r="AC15" s="479">
        <v>4643</v>
      </c>
      <c r="AD15" s="480"/>
      <c r="AE15" s="480"/>
      <c r="AF15" s="480"/>
      <c r="AG15" s="481"/>
      <c r="AH15" s="479">
        <v>4792</v>
      </c>
      <c r="AI15" s="480"/>
      <c r="AJ15" s="480"/>
      <c r="AK15" s="480"/>
      <c r="AL15" s="482"/>
      <c r="AM15" s="516"/>
      <c r="AN15" s="477"/>
      <c r="AO15" s="477"/>
      <c r="AP15" s="477"/>
      <c r="AQ15" s="477"/>
      <c r="AR15" s="477"/>
      <c r="AS15" s="477"/>
      <c r="AT15" s="478"/>
      <c r="AU15" s="517"/>
      <c r="AV15" s="518"/>
      <c r="AW15" s="518"/>
      <c r="AX15" s="518"/>
      <c r="AY15" s="489" t="s">
        <v>232</v>
      </c>
      <c r="AZ15" s="490"/>
      <c r="BA15" s="490"/>
      <c r="BB15" s="490"/>
      <c r="BC15" s="490"/>
      <c r="BD15" s="490"/>
      <c r="BE15" s="490"/>
      <c r="BF15" s="490"/>
      <c r="BG15" s="490"/>
      <c r="BH15" s="490"/>
      <c r="BI15" s="490"/>
      <c r="BJ15" s="490"/>
      <c r="BK15" s="490"/>
      <c r="BL15" s="490"/>
      <c r="BM15" s="491"/>
      <c r="BN15" s="473">
        <v>4148337</v>
      </c>
      <c r="BO15" s="474"/>
      <c r="BP15" s="474"/>
      <c r="BQ15" s="474"/>
      <c r="BR15" s="474"/>
      <c r="BS15" s="474"/>
      <c r="BT15" s="474"/>
      <c r="BU15" s="475"/>
      <c r="BV15" s="473">
        <v>3888739</v>
      </c>
      <c r="BW15" s="474"/>
      <c r="BX15" s="474"/>
      <c r="BY15" s="474"/>
      <c r="BZ15" s="474"/>
      <c r="CA15" s="474"/>
      <c r="CB15" s="474"/>
      <c r="CC15" s="475"/>
      <c r="CD15" s="545" t="s">
        <v>220</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49</v>
      </c>
      <c r="M16" s="530"/>
      <c r="N16" s="530"/>
      <c r="O16" s="530"/>
      <c r="P16" s="530"/>
      <c r="Q16" s="531"/>
      <c r="R16" s="526" t="s">
        <v>199</v>
      </c>
      <c r="S16" s="527"/>
      <c r="T16" s="527"/>
      <c r="U16" s="527"/>
      <c r="V16" s="528"/>
      <c r="W16" s="415"/>
      <c r="X16" s="372"/>
      <c r="Y16" s="372"/>
      <c r="Z16" s="372"/>
      <c r="AA16" s="372"/>
      <c r="AB16" s="373"/>
      <c r="AC16" s="532">
        <v>29.9</v>
      </c>
      <c r="AD16" s="533"/>
      <c r="AE16" s="533"/>
      <c r="AF16" s="533"/>
      <c r="AG16" s="534"/>
      <c r="AH16" s="532">
        <v>31.8</v>
      </c>
      <c r="AI16" s="533"/>
      <c r="AJ16" s="533"/>
      <c r="AK16" s="533"/>
      <c r="AL16" s="535"/>
      <c r="AM16" s="516"/>
      <c r="AN16" s="477"/>
      <c r="AO16" s="477"/>
      <c r="AP16" s="477"/>
      <c r="AQ16" s="477"/>
      <c r="AR16" s="477"/>
      <c r="AS16" s="477"/>
      <c r="AT16" s="478"/>
      <c r="AU16" s="517"/>
      <c r="AV16" s="518"/>
      <c r="AW16" s="518"/>
      <c r="AX16" s="518"/>
      <c r="AY16" s="483" t="s">
        <v>112</v>
      </c>
      <c r="AZ16" s="484"/>
      <c r="BA16" s="484"/>
      <c r="BB16" s="484"/>
      <c r="BC16" s="484"/>
      <c r="BD16" s="484"/>
      <c r="BE16" s="484"/>
      <c r="BF16" s="484"/>
      <c r="BG16" s="484"/>
      <c r="BH16" s="484"/>
      <c r="BI16" s="484"/>
      <c r="BJ16" s="484"/>
      <c r="BK16" s="484"/>
      <c r="BL16" s="484"/>
      <c r="BM16" s="485"/>
      <c r="BN16" s="486">
        <v>8000487</v>
      </c>
      <c r="BO16" s="487"/>
      <c r="BP16" s="487"/>
      <c r="BQ16" s="487"/>
      <c r="BR16" s="487"/>
      <c r="BS16" s="487"/>
      <c r="BT16" s="487"/>
      <c r="BU16" s="488"/>
      <c r="BV16" s="486">
        <v>7544605</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104</v>
      </c>
      <c r="N17" s="524"/>
      <c r="O17" s="524"/>
      <c r="P17" s="524"/>
      <c r="Q17" s="525"/>
      <c r="R17" s="526" t="s">
        <v>234</v>
      </c>
      <c r="S17" s="527"/>
      <c r="T17" s="527"/>
      <c r="U17" s="527"/>
      <c r="V17" s="528"/>
      <c r="W17" s="427" t="s">
        <v>98</v>
      </c>
      <c r="X17" s="369"/>
      <c r="Y17" s="369"/>
      <c r="Z17" s="369"/>
      <c r="AA17" s="369"/>
      <c r="AB17" s="370"/>
      <c r="AC17" s="479">
        <v>10325</v>
      </c>
      <c r="AD17" s="480"/>
      <c r="AE17" s="480"/>
      <c r="AF17" s="480"/>
      <c r="AG17" s="481"/>
      <c r="AH17" s="479">
        <v>9730</v>
      </c>
      <c r="AI17" s="480"/>
      <c r="AJ17" s="480"/>
      <c r="AK17" s="480"/>
      <c r="AL17" s="482"/>
      <c r="AM17" s="516"/>
      <c r="AN17" s="477"/>
      <c r="AO17" s="477"/>
      <c r="AP17" s="477"/>
      <c r="AQ17" s="477"/>
      <c r="AR17" s="477"/>
      <c r="AS17" s="477"/>
      <c r="AT17" s="478"/>
      <c r="AU17" s="517"/>
      <c r="AV17" s="518"/>
      <c r="AW17" s="518"/>
      <c r="AX17" s="518"/>
      <c r="AY17" s="483" t="s">
        <v>235</v>
      </c>
      <c r="AZ17" s="484"/>
      <c r="BA17" s="484"/>
      <c r="BB17" s="484"/>
      <c r="BC17" s="484"/>
      <c r="BD17" s="484"/>
      <c r="BE17" s="484"/>
      <c r="BF17" s="484"/>
      <c r="BG17" s="484"/>
      <c r="BH17" s="484"/>
      <c r="BI17" s="484"/>
      <c r="BJ17" s="484"/>
      <c r="BK17" s="484"/>
      <c r="BL17" s="484"/>
      <c r="BM17" s="485"/>
      <c r="BN17" s="486">
        <v>5263986</v>
      </c>
      <c r="BO17" s="487"/>
      <c r="BP17" s="487"/>
      <c r="BQ17" s="487"/>
      <c r="BR17" s="487"/>
      <c r="BS17" s="487"/>
      <c r="BT17" s="487"/>
      <c r="BU17" s="488"/>
      <c r="BV17" s="486">
        <v>4960814</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236</v>
      </c>
      <c r="C18" s="439"/>
      <c r="D18" s="439"/>
      <c r="E18" s="504"/>
      <c r="F18" s="504"/>
      <c r="G18" s="504"/>
      <c r="H18" s="504"/>
      <c r="I18" s="504"/>
      <c r="J18" s="504"/>
      <c r="K18" s="504"/>
      <c r="L18" s="519">
        <v>33.72</v>
      </c>
      <c r="M18" s="519"/>
      <c r="N18" s="519"/>
      <c r="O18" s="519"/>
      <c r="P18" s="519"/>
      <c r="Q18" s="519"/>
      <c r="R18" s="520"/>
      <c r="S18" s="520"/>
      <c r="T18" s="520"/>
      <c r="U18" s="520"/>
      <c r="V18" s="521"/>
      <c r="W18" s="366"/>
      <c r="X18" s="367"/>
      <c r="Y18" s="367"/>
      <c r="Z18" s="367"/>
      <c r="AA18" s="367"/>
      <c r="AB18" s="422"/>
      <c r="AC18" s="459">
        <v>66.5</v>
      </c>
      <c r="AD18" s="460"/>
      <c r="AE18" s="460"/>
      <c r="AF18" s="460"/>
      <c r="AG18" s="522"/>
      <c r="AH18" s="459">
        <v>64.599999999999994</v>
      </c>
      <c r="AI18" s="460"/>
      <c r="AJ18" s="460"/>
      <c r="AK18" s="460"/>
      <c r="AL18" s="461"/>
      <c r="AM18" s="516"/>
      <c r="AN18" s="477"/>
      <c r="AO18" s="477"/>
      <c r="AP18" s="477"/>
      <c r="AQ18" s="477"/>
      <c r="AR18" s="477"/>
      <c r="AS18" s="477"/>
      <c r="AT18" s="478"/>
      <c r="AU18" s="517"/>
      <c r="AV18" s="518"/>
      <c r="AW18" s="518"/>
      <c r="AX18" s="518"/>
      <c r="AY18" s="483" t="s">
        <v>238</v>
      </c>
      <c r="AZ18" s="484"/>
      <c r="BA18" s="484"/>
      <c r="BB18" s="484"/>
      <c r="BC18" s="484"/>
      <c r="BD18" s="484"/>
      <c r="BE18" s="484"/>
      <c r="BF18" s="484"/>
      <c r="BG18" s="484"/>
      <c r="BH18" s="484"/>
      <c r="BI18" s="484"/>
      <c r="BJ18" s="484"/>
      <c r="BK18" s="484"/>
      <c r="BL18" s="484"/>
      <c r="BM18" s="485"/>
      <c r="BN18" s="486">
        <v>9405923</v>
      </c>
      <c r="BO18" s="487"/>
      <c r="BP18" s="487"/>
      <c r="BQ18" s="487"/>
      <c r="BR18" s="487"/>
      <c r="BS18" s="487"/>
      <c r="BT18" s="487"/>
      <c r="BU18" s="488"/>
      <c r="BV18" s="486">
        <v>9235106</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70</v>
      </c>
      <c r="C19" s="439"/>
      <c r="D19" s="439"/>
      <c r="E19" s="504"/>
      <c r="F19" s="504"/>
      <c r="G19" s="504"/>
      <c r="H19" s="504"/>
      <c r="I19" s="504"/>
      <c r="J19" s="504"/>
      <c r="K19" s="504"/>
      <c r="L19" s="505">
        <v>1092</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240</v>
      </c>
      <c r="AZ19" s="484"/>
      <c r="BA19" s="484"/>
      <c r="BB19" s="484"/>
      <c r="BC19" s="484"/>
      <c r="BD19" s="484"/>
      <c r="BE19" s="484"/>
      <c r="BF19" s="484"/>
      <c r="BG19" s="484"/>
      <c r="BH19" s="484"/>
      <c r="BI19" s="484"/>
      <c r="BJ19" s="484"/>
      <c r="BK19" s="484"/>
      <c r="BL19" s="484"/>
      <c r="BM19" s="485"/>
      <c r="BN19" s="486">
        <v>11496805</v>
      </c>
      <c r="BO19" s="487"/>
      <c r="BP19" s="487"/>
      <c r="BQ19" s="487"/>
      <c r="BR19" s="487"/>
      <c r="BS19" s="487"/>
      <c r="BT19" s="487"/>
      <c r="BU19" s="488"/>
      <c r="BV19" s="486">
        <v>10617198</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244</v>
      </c>
      <c r="C20" s="439"/>
      <c r="D20" s="439"/>
      <c r="E20" s="504"/>
      <c r="F20" s="504"/>
      <c r="G20" s="504"/>
      <c r="H20" s="504"/>
      <c r="I20" s="504"/>
      <c r="J20" s="504"/>
      <c r="K20" s="504"/>
      <c r="L20" s="505">
        <v>13288</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246</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247</v>
      </c>
      <c r="C22" s="389"/>
      <c r="D22" s="390"/>
      <c r="E22" s="368" t="s">
        <v>10</v>
      </c>
      <c r="F22" s="369"/>
      <c r="G22" s="369"/>
      <c r="H22" s="369"/>
      <c r="I22" s="369"/>
      <c r="J22" s="369"/>
      <c r="K22" s="370"/>
      <c r="L22" s="368" t="s">
        <v>249</v>
      </c>
      <c r="M22" s="369"/>
      <c r="N22" s="369"/>
      <c r="O22" s="369"/>
      <c r="P22" s="370"/>
      <c r="Q22" s="374" t="s">
        <v>251</v>
      </c>
      <c r="R22" s="375"/>
      <c r="S22" s="375"/>
      <c r="T22" s="375"/>
      <c r="U22" s="375"/>
      <c r="V22" s="376"/>
      <c r="W22" s="388" t="s">
        <v>252</v>
      </c>
      <c r="X22" s="389"/>
      <c r="Y22" s="390"/>
      <c r="Z22" s="368" t="s">
        <v>10</v>
      </c>
      <c r="AA22" s="369"/>
      <c r="AB22" s="369"/>
      <c r="AC22" s="369"/>
      <c r="AD22" s="369"/>
      <c r="AE22" s="369"/>
      <c r="AF22" s="369"/>
      <c r="AG22" s="370"/>
      <c r="AH22" s="380" t="s">
        <v>188</v>
      </c>
      <c r="AI22" s="369"/>
      <c r="AJ22" s="369"/>
      <c r="AK22" s="369"/>
      <c r="AL22" s="370"/>
      <c r="AM22" s="380" t="s">
        <v>253</v>
      </c>
      <c r="AN22" s="381"/>
      <c r="AO22" s="381"/>
      <c r="AP22" s="381"/>
      <c r="AQ22" s="381"/>
      <c r="AR22" s="382"/>
      <c r="AS22" s="374" t="s">
        <v>251</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255</v>
      </c>
      <c r="AZ23" s="490"/>
      <c r="BA23" s="490"/>
      <c r="BB23" s="490"/>
      <c r="BC23" s="490"/>
      <c r="BD23" s="490"/>
      <c r="BE23" s="490"/>
      <c r="BF23" s="490"/>
      <c r="BG23" s="490"/>
      <c r="BH23" s="490"/>
      <c r="BI23" s="490"/>
      <c r="BJ23" s="490"/>
      <c r="BK23" s="490"/>
      <c r="BL23" s="490"/>
      <c r="BM23" s="491"/>
      <c r="BN23" s="486">
        <v>20354272</v>
      </c>
      <c r="BO23" s="487"/>
      <c r="BP23" s="487"/>
      <c r="BQ23" s="487"/>
      <c r="BR23" s="487"/>
      <c r="BS23" s="487"/>
      <c r="BT23" s="487"/>
      <c r="BU23" s="488"/>
      <c r="BV23" s="486">
        <v>20101498</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258</v>
      </c>
      <c r="F24" s="477"/>
      <c r="G24" s="477"/>
      <c r="H24" s="477"/>
      <c r="I24" s="477"/>
      <c r="J24" s="477"/>
      <c r="K24" s="478"/>
      <c r="L24" s="479">
        <v>1</v>
      </c>
      <c r="M24" s="480"/>
      <c r="N24" s="480"/>
      <c r="O24" s="480"/>
      <c r="P24" s="481"/>
      <c r="Q24" s="479">
        <v>4450</v>
      </c>
      <c r="R24" s="480"/>
      <c r="S24" s="480"/>
      <c r="T24" s="480"/>
      <c r="U24" s="480"/>
      <c r="V24" s="481"/>
      <c r="W24" s="391"/>
      <c r="X24" s="392"/>
      <c r="Y24" s="393"/>
      <c r="Z24" s="476" t="s">
        <v>259</v>
      </c>
      <c r="AA24" s="477"/>
      <c r="AB24" s="477"/>
      <c r="AC24" s="477"/>
      <c r="AD24" s="477"/>
      <c r="AE24" s="477"/>
      <c r="AF24" s="477"/>
      <c r="AG24" s="478"/>
      <c r="AH24" s="479">
        <v>258</v>
      </c>
      <c r="AI24" s="480"/>
      <c r="AJ24" s="480"/>
      <c r="AK24" s="480"/>
      <c r="AL24" s="481"/>
      <c r="AM24" s="479">
        <v>742782</v>
      </c>
      <c r="AN24" s="480"/>
      <c r="AO24" s="480"/>
      <c r="AP24" s="480"/>
      <c r="AQ24" s="480"/>
      <c r="AR24" s="481"/>
      <c r="AS24" s="479">
        <v>2879</v>
      </c>
      <c r="AT24" s="480"/>
      <c r="AU24" s="480"/>
      <c r="AV24" s="480"/>
      <c r="AW24" s="480"/>
      <c r="AX24" s="482"/>
      <c r="AY24" s="462" t="s">
        <v>260</v>
      </c>
      <c r="AZ24" s="463"/>
      <c r="BA24" s="463"/>
      <c r="BB24" s="463"/>
      <c r="BC24" s="463"/>
      <c r="BD24" s="463"/>
      <c r="BE24" s="463"/>
      <c r="BF24" s="463"/>
      <c r="BG24" s="463"/>
      <c r="BH24" s="463"/>
      <c r="BI24" s="463"/>
      <c r="BJ24" s="463"/>
      <c r="BK24" s="463"/>
      <c r="BL24" s="463"/>
      <c r="BM24" s="464"/>
      <c r="BN24" s="486">
        <v>9078420</v>
      </c>
      <c r="BO24" s="487"/>
      <c r="BP24" s="487"/>
      <c r="BQ24" s="487"/>
      <c r="BR24" s="487"/>
      <c r="BS24" s="487"/>
      <c r="BT24" s="487"/>
      <c r="BU24" s="488"/>
      <c r="BV24" s="486">
        <v>9414737</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262</v>
      </c>
      <c r="F25" s="477"/>
      <c r="G25" s="477"/>
      <c r="H25" s="477"/>
      <c r="I25" s="477"/>
      <c r="J25" s="477"/>
      <c r="K25" s="478"/>
      <c r="L25" s="479">
        <v>1</v>
      </c>
      <c r="M25" s="480"/>
      <c r="N25" s="480"/>
      <c r="O25" s="480"/>
      <c r="P25" s="481"/>
      <c r="Q25" s="479">
        <v>6290</v>
      </c>
      <c r="R25" s="480"/>
      <c r="S25" s="480"/>
      <c r="T25" s="480"/>
      <c r="U25" s="480"/>
      <c r="V25" s="481"/>
      <c r="W25" s="391"/>
      <c r="X25" s="392"/>
      <c r="Y25" s="393"/>
      <c r="Z25" s="476" t="s">
        <v>263</v>
      </c>
      <c r="AA25" s="477"/>
      <c r="AB25" s="477"/>
      <c r="AC25" s="477"/>
      <c r="AD25" s="477"/>
      <c r="AE25" s="477"/>
      <c r="AF25" s="477"/>
      <c r="AG25" s="478"/>
      <c r="AH25" s="479" t="s">
        <v>206</v>
      </c>
      <c r="AI25" s="480"/>
      <c r="AJ25" s="480"/>
      <c r="AK25" s="480"/>
      <c r="AL25" s="481"/>
      <c r="AM25" s="479" t="s">
        <v>206</v>
      </c>
      <c r="AN25" s="480"/>
      <c r="AO25" s="480"/>
      <c r="AP25" s="480"/>
      <c r="AQ25" s="480"/>
      <c r="AR25" s="481"/>
      <c r="AS25" s="479" t="s">
        <v>206</v>
      </c>
      <c r="AT25" s="480"/>
      <c r="AU25" s="480"/>
      <c r="AV25" s="480"/>
      <c r="AW25" s="480"/>
      <c r="AX25" s="482"/>
      <c r="AY25" s="489" t="s">
        <v>38</v>
      </c>
      <c r="AZ25" s="490"/>
      <c r="BA25" s="490"/>
      <c r="BB25" s="490"/>
      <c r="BC25" s="490"/>
      <c r="BD25" s="490"/>
      <c r="BE25" s="490"/>
      <c r="BF25" s="490"/>
      <c r="BG25" s="490"/>
      <c r="BH25" s="490"/>
      <c r="BI25" s="490"/>
      <c r="BJ25" s="490"/>
      <c r="BK25" s="490"/>
      <c r="BL25" s="490"/>
      <c r="BM25" s="491"/>
      <c r="BN25" s="473">
        <v>2983865</v>
      </c>
      <c r="BO25" s="474"/>
      <c r="BP25" s="474"/>
      <c r="BQ25" s="474"/>
      <c r="BR25" s="474"/>
      <c r="BS25" s="474"/>
      <c r="BT25" s="474"/>
      <c r="BU25" s="475"/>
      <c r="BV25" s="473">
        <v>802605</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264</v>
      </c>
      <c r="F26" s="477"/>
      <c r="G26" s="477"/>
      <c r="H26" s="477"/>
      <c r="I26" s="477"/>
      <c r="J26" s="477"/>
      <c r="K26" s="478"/>
      <c r="L26" s="479">
        <v>1</v>
      </c>
      <c r="M26" s="480"/>
      <c r="N26" s="480"/>
      <c r="O26" s="480"/>
      <c r="P26" s="481"/>
      <c r="Q26" s="479">
        <v>6500</v>
      </c>
      <c r="R26" s="480"/>
      <c r="S26" s="480"/>
      <c r="T26" s="480"/>
      <c r="U26" s="480"/>
      <c r="V26" s="481"/>
      <c r="W26" s="391"/>
      <c r="X26" s="392"/>
      <c r="Y26" s="393"/>
      <c r="Z26" s="476" t="s">
        <v>265</v>
      </c>
      <c r="AA26" s="495"/>
      <c r="AB26" s="495"/>
      <c r="AC26" s="495"/>
      <c r="AD26" s="495"/>
      <c r="AE26" s="495"/>
      <c r="AF26" s="495"/>
      <c r="AG26" s="496"/>
      <c r="AH26" s="479">
        <v>17</v>
      </c>
      <c r="AI26" s="480"/>
      <c r="AJ26" s="480"/>
      <c r="AK26" s="480"/>
      <c r="AL26" s="481"/>
      <c r="AM26" s="479">
        <v>48858</v>
      </c>
      <c r="AN26" s="480"/>
      <c r="AO26" s="480"/>
      <c r="AP26" s="480"/>
      <c r="AQ26" s="480"/>
      <c r="AR26" s="481"/>
      <c r="AS26" s="479">
        <v>2874</v>
      </c>
      <c r="AT26" s="480"/>
      <c r="AU26" s="480"/>
      <c r="AV26" s="480"/>
      <c r="AW26" s="480"/>
      <c r="AX26" s="482"/>
      <c r="AY26" s="497" t="s">
        <v>266</v>
      </c>
      <c r="AZ26" s="498"/>
      <c r="BA26" s="498"/>
      <c r="BB26" s="498"/>
      <c r="BC26" s="498"/>
      <c r="BD26" s="498"/>
      <c r="BE26" s="498"/>
      <c r="BF26" s="498"/>
      <c r="BG26" s="498"/>
      <c r="BH26" s="498"/>
      <c r="BI26" s="498"/>
      <c r="BJ26" s="498"/>
      <c r="BK26" s="498"/>
      <c r="BL26" s="498"/>
      <c r="BM26" s="499"/>
      <c r="BN26" s="486" t="s">
        <v>206</v>
      </c>
      <c r="BO26" s="487"/>
      <c r="BP26" s="487"/>
      <c r="BQ26" s="487"/>
      <c r="BR26" s="487"/>
      <c r="BS26" s="487"/>
      <c r="BT26" s="487"/>
      <c r="BU26" s="488"/>
      <c r="BV26" s="486" t="s">
        <v>206</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267</v>
      </c>
      <c r="F27" s="477"/>
      <c r="G27" s="477"/>
      <c r="H27" s="477"/>
      <c r="I27" s="477"/>
      <c r="J27" s="477"/>
      <c r="K27" s="478"/>
      <c r="L27" s="479">
        <v>1</v>
      </c>
      <c r="M27" s="480"/>
      <c r="N27" s="480"/>
      <c r="O27" s="480"/>
      <c r="P27" s="481"/>
      <c r="Q27" s="479">
        <v>4700</v>
      </c>
      <c r="R27" s="480"/>
      <c r="S27" s="480"/>
      <c r="T27" s="480"/>
      <c r="U27" s="480"/>
      <c r="V27" s="481"/>
      <c r="W27" s="391"/>
      <c r="X27" s="392"/>
      <c r="Y27" s="393"/>
      <c r="Z27" s="476" t="s">
        <v>269</v>
      </c>
      <c r="AA27" s="477"/>
      <c r="AB27" s="477"/>
      <c r="AC27" s="477"/>
      <c r="AD27" s="477"/>
      <c r="AE27" s="477"/>
      <c r="AF27" s="477"/>
      <c r="AG27" s="478"/>
      <c r="AH27" s="479">
        <v>31</v>
      </c>
      <c r="AI27" s="480"/>
      <c r="AJ27" s="480"/>
      <c r="AK27" s="480"/>
      <c r="AL27" s="481"/>
      <c r="AM27" s="479">
        <v>79670</v>
      </c>
      <c r="AN27" s="480"/>
      <c r="AO27" s="480"/>
      <c r="AP27" s="480"/>
      <c r="AQ27" s="480"/>
      <c r="AR27" s="481"/>
      <c r="AS27" s="479">
        <v>2570</v>
      </c>
      <c r="AT27" s="480"/>
      <c r="AU27" s="480"/>
      <c r="AV27" s="480"/>
      <c r="AW27" s="480"/>
      <c r="AX27" s="482"/>
      <c r="AY27" s="492" t="s">
        <v>271</v>
      </c>
      <c r="AZ27" s="493"/>
      <c r="BA27" s="493"/>
      <c r="BB27" s="493"/>
      <c r="BC27" s="493"/>
      <c r="BD27" s="493"/>
      <c r="BE27" s="493"/>
      <c r="BF27" s="493"/>
      <c r="BG27" s="493"/>
      <c r="BH27" s="493"/>
      <c r="BI27" s="493"/>
      <c r="BJ27" s="493"/>
      <c r="BK27" s="493"/>
      <c r="BL27" s="493"/>
      <c r="BM27" s="494"/>
      <c r="BN27" s="465">
        <v>318075</v>
      </c>
      <c r="BO27" s="466"/>
      <c r="BP27" s="466"/>
      <c r="BQ27" s="466"/>
      <c r="BR27" s="466"/>
      <c r="BS27" s="466"/>
      <c r="BT27" s="466"/>
      <c r="BU27" s="467"/>
      <c r="BV27" s="465">
        <v>317992</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272</v>
      </c>
      <c r="F28" s="477"/>
      <c r="G28" s="477"/>
      <c r="H28" s="477"/>
      <c r="I28" s="477"/>
      <c r="J28" s="477"/>
      <c r="K28" s="478"/>
      <c r="L28" s="479">
        <v>1</v>
      </c>
      <c r="M28" s="480"/>
      <c r="N28" s="480"/>
      <c r="O28" s="480"/>
      <c r="P28" s="481"/>
      <c r="Q28" s="479">
        <v>4000</v>
      </c>
      <c r="R28" s="480"/>
      <c r="S28" s="480"/>
      <c r="T28" s="480"/>
      <c r="U28" s="480"/>
      <c r="V28" s="481"/>
      <c r="W28" s="391"/>
      <c r="X28" s="392"/>
      <c r="Y28" s="393"/>
      <c r="Z28" s="476" t="s">
        <v>39</v>
      </c>
      <c r="AA28" s="477"/>
      <c r="AB28" s="477"/>
      <c r="AC28" s="477"/>
      <c r="AD28" s="477"/>
      <c r="AE28" s="477"/>
      <c r="AF28" s="477"/>
      <c r="AG28" s="478"/>
      <c r="AH28" s="479" t="s">
        <v>206</v>
      </c>
      <c r="AI28" s="480"/>
      <c r="AJ28" s="480"/>
      <c r="AK28" s="480"/>
      <c r="AL28" s="481"/>
      <c r="AM28" s="479" t="s">
        <v>206</v>
      </c>
      <c r="AN28" s="480"/>
      <c r="AO28" s="480"/>
      <c r="AP28" s="480"/>
      <c r="AQ28" s="480"/>
      <c r="AR28" s="481"/>
      <c r="AS28" s="479" t="s">
        <v>206</v>
      </c>
      <c r="AT28" s="480"/>
      <c r="AU28" s="480"/>
      <c r="AV28" s="480"/>
      <c r="AW28" s="480"/>
      <c r="AX28" s="482"/>
      <c r="AY28" s="355" t="s">
        <v>275</v>
      </c>
      <c r="AZ28" s="356"/>
      <c r="BA28" s="356"/>
      <c r="BB28" s="357"/>
      <c r="BC28" s="489" t="s">
        <v>103</v>
      </c>
      <c r="BD28" s="490"/>
      <c r="BE28" s="490"/>
      <c r="BF28" s="490"/>
      <c r="BG28" s="490"/>
      <c r="BH28" s="490"/>
      <c r="BI28" s="490"/>
      <c r="BJ28" s="490"/>
      <c r="BK28" s="490"/>
      <c r="BL28" s="490"/>
      <c r="BM28" s="491"/>
      <c r="BN28" s="473">
        <v>2400476</v>
      </c>
      <c r="BO28" s="474"/>
      <c r="BP28" s="474"/>
      <c r="BQ28" s="474"/>
      <c r="BR28" s="474"/>
      <c r="BS28" s="474"/>
      <c r="BT28" s="474"/>
      <c r="BU28" s="475"/>
      <c r="BV28" s="473">
        <v>2000940</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276</v>
      </c>
      <c r="F29" s="477"/>
      <c r="G29" s="477"/>
      <c r="H29" s="477"/>
      <c r="I29" s="477"/>
      <c r="J29" s="477"/>
      <c r="K29" s="478"/>
      <c r="L29" s="479">
        <v>13</v>
      </c>
      <c r="M29" s="480"/>
      <c r="N29" s="480"/>
      <c r="O29" s="480"/>
      <c r="P29" s="481"/>
      <c r="Q29" s="479">
        <v>3700</v>
      </c>
      <c r="R29" s="480"/>
      <c r="S29" s="480"/>
      <c r="T29" s="480"/>
      <c r="U29" s="480"/>
      <c r="V29" s="481"/>
      <c r="W29" s="394"/>
      <c r="X29" s="395"/>
      <c r="Y29" s="396"/>
      <c r="Z29" s="476" t="s">
        <v>278</v>
      </c>
      <c r="AA29" s="477"/>
      <c r="AB29" s="477"/>
      <c r="AC29" s="477"/>
      <c r="AD29" s="477"/>
      <c r="AE29" s="477"/>
      <c r="AF29" s="477"/>
      <c r="AG29" s="478"/>
      <c r="AH29" s="479">
        <v>289</v>
      </c>
      <c r="AI29" s="480"/>
      <c r="AJ29" s="480"/>
      <c r="AK29" s="480"/>
      <c r="AL29" s="481"/>
      <c r="AM29" s="479">
        <v>822452</v>
      </c>
      <c r="AN29" s="480"/>
      <c r="AO29" s="480"/>
      <c r="AP29" s="480"/>
      <c r="AQ29" s="480"/>
      <c r="AR29" s="481"/>
      <c r="AS29" s="479">
        <v>2846</v>
      </c>
      <c r="AT29" s="480"/>
      <c r="AU29" s="480"/>
      <c r="AV29" s="480"/>
      <c r="AW29" s="480"/>
      <c r="AX29" s="482"/>
      <c r="AY29" s="358"/>
      <c r="AZ29" s="359"/>
      <c r="BA29" s="359"/>
      <c r="BB29" s="360"/>
      <c r="BC29" s="483" t="s">
        <v>279</v>
      </c>
      <c r="BD29" s="484"/>
      <c r="BE29" s="484"/>
      <c r="BF29" s="484"/>
      <c r="BG29" s="484"/>
      <c r="BH29" s="484"/>
      <c r="BI29" s="484"/>
      <c r="BJ29" s="484"/>
      <c r="BK29" s="484"/>
      <c r="BL29" s="484"/>
      <c r="BM29" s="485"/>
      <c r="BN29" s="486">
        <v>1303</v>
      </c>
      <c r="BO29" s="487"/>
      <c r="BP29" s="487"/>
      <c r="BQ29" s="487"/>
      <c r="BR29" s="487"/>
      <c r="BS29" s="487"/>
      <c r="BT29" s="487"/>
      <c r="BU29" s="488"/>
      <c r="BV29" s="486">
        <v>1303</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281</v>
      </c>
      <c r="X30" s="457"/>
      <c r="Y30" s="457"/>
      <c r="Z30" s="457"/>
      <c r="AA30" s="457"/>
      <c r="AB30" s="457"/>
      <c r="AC30" s="457"/>
      <c r="AD30" s="457"/>
      <c r="AE30" s="457"/>
      <c r="AF30" s="457"/>
      <c r="AG30" s="458"/>
      <c r="AH30" s="459">
        <v>96.1</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62</v>
      </c>
      <c r="BD30" s="463"/>
      <c r="BE30" s="463"/>
      <c r="BF30" s="463"/>
      <c r="BG30" s="463"/>
      <c r="BH30" s="463"/>
      <c r="BI30" s="463"/>
      <c r="BJ30" s="463"/>
      <c r="BK30" s="463"/>
      <c r="BL30" s="463"/>
      <c r="BM30" s="464"/>
      <c r="BN30" s="465">
        <v>1920691</v>
      </c>
      <c r="BO30" s="466"/>
      <c r="BP30" s="466"/>
      <c r="BQ30" s="466"/>
      <c r="BR30" s="466"/>
      <c r="BS30" s="466"/>
      <c r="BT30" s="466"/>
      <c r="BU30" s="467"/>
      <c r="BV30" s="465">
        <v>1999848</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124</v>
      </c>
      <c r="D33" s="432"/>
      <c r="E33" s="414" t="s">
        <v>288</v>
      </c>
      <c r="F33" s="414"/>
      <c r="G33" s="414"/>
      <c r="H33" s="414"/>
      <c r="I33" s="414"/>
      <c r="J33" s="414"/>
      <c r="K33" s="414"/>
      <c r="L33" s="414"/>
      <c r="M33" s="414"/>
      <c r="N33" s="414"/>
      <c r="O33" s="414"/>
      <c r="P33" s="414"/>
      <c r="Q33" s="414"/>
      <c r="R33" s="414"/>
      <c r="S33" s="414"/>
      <c r="T33" s="14"/>
      <c r="U33" s="432" t="s">
        <v>124</v>
      </c>
      <c r="V33" s="432"/>
      <c r="W33" s="414" t="s">
        <v>288</v>
      </c>
      <c r="X33" s="414"/>
      <c r="Y33" s="414"/>
      <c r="Z33" s="414"/>
      <c r="AA33" s="414"/>
      <c r="AB33" s="414"/>
      <c r="AC33" s="414"/>
      <c r="AD33" s="414"/>
      <c r="AE33" s="414"/>
      <c r="AF33" s="414"/>
      <c r="AG33" s="414"/>
      <c r="AH33" s="414"/>
      <c r="AI33" s="414"/>
      <c r="AJ33" s="414"/>
      <c r="AK33" s="414"/>
      <c r="AL33" s="14"/>
      <c r="AM33" s="432" t="s">
        <v>124</v>
      </c>
      <c r="AN33" s="432"/>
      <c r="AO33" s="414" t="s">
        <v>288</v>
      </c>
      <c r="AP33" s="414"/>
      <c r="AQ33" s="414"/>
      <c r="AR33" s="414"/>
      <c r="AS33" s="414"/>
      <c r="AT33" s="414"/>
      <c r="AU33" s="414"/>
      <c r="AV33" s="414"/>
      <c r="AW33" s="414"/>
      <c r="AX33" s="414"/>
      <c r="AY33" s="414"/>
      <c r="AZ33" s="414"/>
      <c r="BA33" s="414"/>
      <c r="BB33" s="414"/>
      <c r="BC33" s="414"/>
      <c r="BD33" s="10"/>
      <c r="BE33" s="414" t="s">
        <v>290</v>
      </c>
      <c r="BF33" s="414"/>
      <c r="BG33" s="414" t="s">
        <v>171</v>
      </c>
      <c r="BH33" s="414"/>
      <c r="BI33" s="414"/>
      <c r="BJ33" s="414"/>
      <c r="BK33" s="414"/>
      <c r="BL33" s="414"/>
      <c r="BM33" s="414"/>
      <c r="BN33" s="414"/>
      <c r="BO33" s="414"/>
      <c r="BP33" s="414"/>
      <c r="BQ33" s="414"/>
      <c r="BR33" s="414"/>
      <c r="BS33" s="414"/>
      <c r="BT33" s="414"/>
      <c r="BU33" s="414"/>
      <c r="BV33" s="10"/>
      <c r="BW33" s="432" t="s">
        <v>290</v>
      </c>
      <c r="BX33" s="432"/>
      <c r="BY33" s="414" t="s">
        <v>113</v>
      </c>
      <c r="BZ33" s="414"/>
      <c r="CA33" s="414"/>
      <c r="CB33" s="414"/>
      <c r="CC33" s="414"/>
      <c r="CD33" s="414"/>
      <c r="CE33" s="414"/>
      <c r="CF33" s="414"/>
      <c r="CG33" s="414"/>
      <c r="CH33" s="414"/>
      <c r="CI33" s="414"/>
      <c r="CJ33" s="414"/>
      <c r="CK33" s="414"/>
      <c r="CL33" s="414"/>
      <c r="CM33" s="414"/>
      <c r="CN33" s="14"/>
      <c r="CO33" s="432" t="s">
        <v>124</v>
      </c>
      <c r="CP33" s="432"/>
      <c r="CQ33" s="414" t="s">
        <v>291</v>
      </c>
      <c r="CR33" s="414"/>
      <c r="CS33" s="414"/>
      <c r="CT33" s="414"/>
      <c r="CU33" s="414"/>
      <c r="CV33" s="414"/>
      <c r="CW33" s="414"/>
      <c r="CX33" s="414"/>
      <c r="CY33" s="414"/>
      <c r="CZ33" s="414"/>
      <c r="DA33" s="414"/>
      <c r="DB33" s="414"/>
      <c r="DC33" s="414"/>
      <c r="DD33" s="414"/>
      <c r="DE33" s="414"/>
      <c r="DF33" s="14"/>
      <c r="DG33" s="449" t="s">
        <v>79</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5</v>
      </c>
      <c r="V34" s="398"/>
      <c r="W34" s="397" t="str">
        <f>IF('各会計、関係団体の財政状況及び健全化判断比率'!B28="","",'各会計、関係団体の財政状況及び健全化判断比率'!B28)</f>
        <v>国民健康保険特別会計</v>
      </c>
      <c r="X34" s="397"/>
      <c r="Y34" s="397"/>
      <c r="Z34" s="397"/>
      <c r="AA34" s="397"/>
      <c r="AB34" s="397"/>
      <c r="AC34" s="397"/>
      <c r="AD34" s="397"/>
      <c r="AE34" s="397"/>
      <c r="AF34" s="397"/>
      <c r="AG34" s="397"/>
      <c r="AH34" s="397"/>
      <c r="AI34" s="397"/>
      <c r="AJ34" s="397"/>
      <c r="AK34" s="397"/>
      <c r="AL34" s="9"/>
      <c r="AM34" s="398">
        <f>IF(AO34="","",MAX(C34:D43,U34:V43)+1)</f>
        <v>10</v>
      </c>
      <c r="AN34" s="398"/>
      <c r="AO34" s="397" t="str">
        <f>IF('各会計、関係団体の財政状況及び健全化判断比率'!B33="","",'各会計、関係団体の財政状況及び健全化判断比率'!B33)</f>
        <v>水道事業会計</v>
      </c>
      <c r="AP34" s="397"/>
      <c r="AQ34" s="397"/>
      <c r="AR34" s="397"/>
      <c r="AS34" s="397"/>
      <c r="AT34" s="397"/>
      <c r="AU34" s="397"/>
      <c r="AV34" s="397"/>
      <c r="AW34" s="397"/>
      <c r="AX34" s="397"/>
      <c r="AY34" s="397"/>
      <c r="AZ34" s="397"/>
      <c r="BA34" s="397"/>
      <c r="BB34" s="397"/>
      <c r="BC34" s="397"/>
      <c r="BD34" s="9"/>
      <c r="BE34" s="398" t="str">
        <f>IF(BG34="","",MAX(C34:D43,U34:V43,AM34:AN43)+1)</f>
        <v/>
      </c>
      <c r="BF34" s="398"/>
      <c r="BG34" s="397"/>
      <c r="BH34" s="397"/>
      <c r="BI34" s="397"/>
      <c r="BJ34" s="397"/>
      <c r="BK34" s="397"/>
      <c r="BL34" s="397"/>
      <c r="BM34" s="397"/>
      <c r="BN34" s="397"/>
      <c r="BO34" s="397"/>
      <c r="BP34" s="397"/>
      <c r="BQ34" s="397"/>
      <c r="BR34" s="397"/>
      <c r="BS34" s="397"/>
      <c r="BT34" s="397"/>
      <c r="BU34" s="397"/>
      <c r="BV34" s="9"/>
      <c r="BW34" s="398">
        <f>IF(BY34="","",MAX(C34:D43,U34:V43,AM34:AN43,BE34:BF43)+1)</f>
        <v>12</v>
      </c>
      <c r="BX34" s="398"/>
      <c r="BY34" s="397" t="str">
        <f>IF('各会計、関係団体の財政状況及び健全化判断比率'!B68="","",'各会計、関係団体の財政状況及び健全化判断比率'!B68)</f>
        <v>奈良県葛城地区清掃事務組合</v>
      </c>
      <c r="BZ34" s="397"/>
      <c r="CA34" s="397"/>
      <c r="CB34" s="397"/>
      <c r="CC34" s="397"/>
      <c r="CD34" s="397"/>
      <c r="CE34" s="397"/>
      <c r="CF34" s="397"/>
      <c r="CG34" s="397"/>
      <c r="CH34" s="397"/>
      <c r="CI34" s="397"/>
      <c r="CJ34" s="397"/>
      <c r="CK34" s="397"/>
      <c r="CL34" s="397"/>
      <c r="CM34" s="397"/>
      <c r="CN34" s="9"/>
      <c r="CO34" s="398">
        <f>IF(CQ34="","",MAX(C34:D43,U34:V43,AM34:AN43,BE34:BF43,BW34:BX43)+1)</f>
        <v>19</v>
      </c>
      <c r="CP34" s="398"/>
      <c r="CQ34" s="397" t="str">
        <f>IF('各会計、関係団体の財政状況及び健全化判断比率'!BS7="","",'各会計、関係団体の財政状況及び健全化判断比率'!BS7)</f>
        <v xml:space="preserve">葛城市土地開発公社   </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〇</v>
      </c>
      <c r="DH34" s="399"/>
      <c r="DI34" s="21"/>
    </row>
    <row r="35" spans="1:113" ht="32.25" customHeight="1" x14ac:dyDescent="0.15">
      <c r="A35" s="2"/>
      <c r="B35" s="5"/>
      <c r="C35" s="398">
        <f t="shared" ref="C35:C43" si="0">IF(E35="","",C34+1)</f>
        <v>2</v>
      </c>
      <c r="D35" s="398"/>
      <c r="E35" s="397" t="str">
        <f>IF('各会計、関係団体の財政状況及び健全化判断比率'!B8="","",'各会計、関係団体の財政状況及び健全化判断比率'!B8)</f>
        <v>学校給食特別会計</v>
      </c>
      <c r="F35" s="397"/>
      <c r="G35" s="397"/>
      <c r="H35" s="397"/>
      <c r="I35" s="397"/>
      <c r="J35" s="397"/>
      <c r="K35" s="397"/>
      <c r="L35" s="397"/>
      <c r="M35" s="397"/>
      <c r="N35" s="397"/>
      <c r="O35" s="397"/>
      <c r="P35" s="397"/>
      <c r="Q35" s="397"/>
      <c r="R35" s="397"/>
      <c r="S35" s="397"/>
      <c r="T35" s="9"/>
      <c r="U35" s="398">
        <f t="shared" ref="U35:U43" si="1">IF(W35="","",U34+1)</f>
        <v>6</v>
      </c>
      <c r="V35" s="398"/>
      <c r="W35" s="397" t="str">
        <f>IF('各会計、関係団体の財政状況及び健全化判断比率'!B29="","",'各会計、関係団体の財政状況及び健全化判断比率'!B29)</f>
        <v>介護保険特別会計（保険事業勘定）</v>
      </c>
      <c r="X35" s="397"/>
      <c r="Y35" s="397"/>
      <c r="Z35" s="397"/>
      <c r="AA35" s="397"/>
      <c r="AB35" s="397"/>
      <c r="AC35" s="397"/>
      <c r="AD35" s="397"/>
      <c r="AE35" s="397"/>
      <c r="AF35" s="397"/>
      <c r="AG35" s="397"/>
      <c r="AH35" s="397"/>
      <c r="AI35" s="397"/>
      <c r="AJ35" s="397"/>
      <c r="AK35" s="397"/>
      <c r="AL35" s="9"/>
      <c r="AM35" s="398">
        <f t="shared" ref="AM35:AM43" si="2">IF(AO35="","",AM34+1)</f>
        <v>11</v>
      </c>
      <c r="AN35" s="398"/>
      <c r="AO35" s="397" t="str">
        <f>IF('各会計、関係団体の財政状況及び健全化判断比率'!B34="","",'各会計、関係団体の財政状況及び健全化判断比率'!B34)</f>
        <v>下水道事業会計</v>
      </c>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13</v>
      </c>
      <c r="BX35" s="398"/>
      <c r="BY35" s="397" t="str">
        <f>IF('各会計、関係団体の財政状況及び健全化判断比率'!B69="","",'各会計、関係団体の財政状況及び健全化判断比率'!B69)</f>
        <v>奈良県市町村総合事務組合</v>
      </c>
      <c r="BZ35" s="397"/>
      <c r="CA35" s="397"/>
      <c r="CB35" s="397"/>
      <c r="CC35" s="397"/>
      <c r="CD35" s="397"/>
      <c r="CE35" s="397"/>
      <c r="CF35" s="397"/>
      <c r="CG35" s="397"/>
      <c r="CH35" s="397"/>
      <c r="CI35" s="397"/>
      <c r="CJ35" s="397"/>
      <c r="CK35" s="397"/>
      <c r="CL35" s="397"/>
      <c r="CM35" s="397"/>
      <c r="CN35" s="9"/>
      <c r="CO35" s="398">
        <f t="shared" ref="CO35:CO43" si="5">IF(CQ35="","",CO34+1)</f>
        <v>20</v>
      </c>
      <c r="CP35" s="398"/>
      <c r="CQ35" s="397" t="str">
        <f>IF('各会計、関係団体の財政状況及び健全化判断比率'!BS8="","",'各会計、関係団体の財政状況及び健全化判断比率'!BS8)</f>
        <v>奈良県信用保証協会</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〇</v>
      </c>
      <c r="DH35" s="399"/>
      <c r="DI35" s="21"/>
    </row>
    <row r="36" spans="1:113" ht="32.25" customHeight="1" x14ac:dyDescent="0.15">
      <c r="A36" s="2"/>
      <c r="B36" s="5"/>
      <c r="C36" s="398">
        <f t="shared" si="0"/>
        <v>3</v>
      </c>
      <c r="D36" s="398"/>
      <c r="E36" s="397" t="str">
        <f>IF('各会計、関係団体の財政状況及び健全化判断比率'!B9="","",'各会計、関係団体の財政状況及び健全化判断比率'!B9)</f>
        <v>住宅新築資金等貸付金特別会計</v>
      </c>
      <c r="F36" s="397"/>
      <c r="G36" s="397"/>
      <c r="H36" s="397"/>
      <c r="I36" s="397"/>
      <c r="J36" s="397"/>
      <c r="K36" s="397"/>
      <c r="L36" s="397"/>
      <c r="M36" s="397"/>
      <c r="N36" s="397"/>
      <c r="O36" s="397"/>
      <c r="P36" s="397"/>
      <c r="Q36" s="397"/>
      <c r="R36" s="397"/>
      <c r="S36" s="397"/>
      <c r="T36" s="9"/>
      <c r="U36" s="398">
        <f t="shared" si="1"/>
        <v>7</v>
      </c>
      <c r="V36" s="398"/>
      <c r="W36" s="397" t="str">
        <f>IF('各会計、関係団体の財政状況及び健全化判断比率'!B30="","",'各会計、関係団体の財政状況及び健全化判断比率'!B30)</f>
        <v>介護保険特別会計（介護サービス事業勘定）</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14</v>
      </c>
      <c r="BX36" s="398"/>
      <c r="BY36" s="397" t="str">
        <f>IF('各会計、関係団体の財政状況及び健全化判断比率'!B70="","",'各会計、関係団体の財政状況及び健全化判断比率'!B70)</f>
        <v>葛城広域行政事務組合</v>
      </c>
      <c r="BZ36" s="397"/>
      <c r="CA36" s="397"/>
      <c r="CB36" s="397"/>
      <c r="CC36" s="397"/>
      <c r="CD36" s="397"/>
      <c r="CE36" s="397"/>
      <c r="CF36" s="397"/>
      <c r="CG36" s="397"/>
      <c r="CH36" s="397"/>
      <c r="CI36" s="397"/>
      <c r="CJ36" s="397"/>
      <c r="CK36" s="397"/>
      <c r="CL36" s="397"/>
      <c r="CM36" s="397"/>
      <c r="CN36" s="9"/>
      <c r="CO36" s="398">
        <f t="shared" si="5"/>
        <v>21</v>
      </c>
      <c r="CP36" s="398"/>
      <c r="CQ36" s="397" t="str">
        <f>IF('各会計、関係団体の財政状況及び健全化判断比率'!BS9="","",'各会計、関係団体の財政状況及び健全化判断比率'!BS9)</f>
        <v xml:space="preserve">葛城市シルバー人材センター       </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f t="shared" si="0"/>
        <v>4</v>
      </c>
      <c r="D37" s="398"/>
      <c r="E37" s="397" t="str">
        <f>IF('各会計、関係団体の財政状況及び健全化判断比率'!B10="","",'各会計、関係団体の財政状況及び健全化判断比率'!B10)</f>
        <v>霊苑事業特別会計</v>
      </c>
      <c r="F37" s="397"/>
      <c r="G37" s="397"/>
      <c r="H37" s="397"/>
      <c r="I37" s="397"/>
      <c r="J37" s="397"/>
      <c r="K37" s="397"/>
      <c r="L37" s="397"/>
      <c r="M37" s="397"/>
      <c r="N37" s="397"/>
      <c r="O37" s="397"/>
      <c r="P37" s="397"/>
      <c r="Q37" s="397"/>
      <c r="R37" s="397"/>
      <c r="S37" s="397"/>
      <c r="T37" s="9"/>
      <c r="U37" s="398">
        <f t="shared" si="1"/>
        <v>8</v>
      </c>
      <c r="V37" s="398"/>
      <c r="W37" s="397" t="str">
        <f>IF('各会計、関係団体の財政状況及び健全化判断比率'!B31="","",'各会計、関係団体の財政状況及び健全化判断比率'!B31)</f>
        <v>葛城市・広陵町介護認定審査会特別会計</v>
      </c>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15</v>
      </c>
      <c r="BX37" s="398"/>
      <c r="BY37" s="397" t="str">
        <f>IF('各会計、関係団体の財政状況及び健全化判断比率'!B71="","",'各会計、関係団体の財政状況及び健全化判断比率'!B71)</f>
        <v>奈良広域水質検査センター組合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f t="shared" si="1"/>
        <v>9</v>
      </c>
      <c r="V38" s="398"/>
      <c r="W38" s="397" t="str">
        <f>IF('各会計、関係団体の財政状況及び健全化判断比率'!B32="","",'各会計、関係団体の財政状況及び健全化判断比率'!B32)</f>
        <v>後期高齢者医療保険特別会計</v>
      </c>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16</v>
      </c>
      <c r="BX38" s="398"/>
      <c r="BY38" s="397" t="str">
        <f>IF('各会計、関係団体の財政状況及び健全化判断比率'!B72="","",'各会計、関係団体の財政状況及び健全化判断比率'!B72)</f>
        <v>奈良県住宅新築資金等貸付金回収管理組合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17</v>
      </c>
      <c r="BX39" s="398"/>
      <c r="BY39" s="397" t="str">
        <f>IF('各会計、関係団体の財政状況及び健全化判断比率'!B73="","",'各会計、関係団体の財政状況及び健全化判断比率'!B73)</f>
        <v>奈良県後期高齢者医療広域連合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18</v>
      </c>
      <c r="BX40" s="398"/>
      <c r="BY40" s="397" t="str">
        <f>IF('各会計、関係団体の財政状況及び健全化判断比率'!B74="","",'各会計、関係団体の財政状況及び健全化判断比率'!B74)</f>
        <v>奈良県広域消防組合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t="str">
        <f t="shared" si="4"/>
        <v/>
      </c>
      <c r="BX41" s="398"/>
      <c r="BY41" s="397" t="str">
        <f>IF('各会計、関係団体の財政状況及び健全化判断比率'!B75="","",'各会計、関係団体の財政状況及び健全化判断比率'!B75)</f>
        <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t="str">
        <f t="shared" si="4"/>
        <v/>
      </c>
      <c r="BX42" s="398"/>
      <c r="BY42" s="397" t="str">
        <f>IF('各会計、関係団体の財政状況及び健全化判断比率'!B76="","",'各会計、関係団体の財政状況及び健全化判断比率'!B76)</f>
        <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151</v>
      </c>
    </row>
    <row r="47" spans="1:113" x14ac:dyDescent="0.15">
      <c r="E47" s="1" t="s">
        <v>295</v>
      </c>
    </row>
    <row r="48" spans="1:113" x14ac:dyDescent="0.15">
      <c r="E48" s="1" t="s">
        <v>297</v>
      </c>
    </row>
    <row r="49" spans="5:5" x14ac:dyDescent="0.15">
      <c r="E49" s="1" t="s">
        <v>298</v>
      </c>
    </row>
    <row r="50" spans="5:5" x14ac:dyDescent="0.15">
      <c r="E50" s="1" t="s">
        <v>203</v>
      </c>
    </row>
    <row r="51" spans="5:5" x14ac:dyDescent="0.15">
      <c r="E51" s="1" t="s">
        <v>301</v>
      </c>
    </row>
    <row r="52" spans="5:5" x14ac:dyDescent="0.15">
      <c r="E52" s="1" t="s">
        <v>154</v>
      </c>
    </row>
    <row r="53" spans="5:5" x14ac:dyDescent="0.15"/>
    <row r="54" spans="5:5" x14ac:dyDescent="0.15"/>
    <row r="55" spans="5:5" x14ac:dyDescent="0.15"/>
    <row r="56" spans="5:5" x14ac:dyDescent="0.15"/>
  </sheetData>
  <sheetProtection algorithmName="SHA-512" hashValue="4W7jzbIDB0mfBQFDoQQJyQt6ljnOIkmJY7TIWlq4T01Rwx8uhyD1vR/ddqx2yOvgoePrSQOGRbSjLxDcPL/Bdg==" saltValue="Vpy2a9lQH492WSF7UJzj7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292</v>
      </c>
      <c r="DI1" s="682"/>
      <c r="DJ1" s="682"/>
      <c r="DK1" s="682"/>
      <c r="DL1" s="682"/>
      <c r="DM1" s="682"/>
      <c r="DN1" s="683"/>
      <c r="DO1" s="1"/>
      <c r="DP1" s="681" t="s">
        <v>228</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303</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119</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304</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305</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10</v>
      </c>
      <c r="C4" s="518"/>
      <c r="D4" s="518"/>
      <c r="E4" s="518"/>
      <c r="F4" s="518"/>
      <c r="G4" s="518"/>
      <c r="H4" s="518"/>
      <c r="I4" s="518"/>
      <c r="J4" s="518"/>
      <c r="K4" s="518"/>
      <c r="L4" s="518"/>
      <c r="M4" s="518"/>
      <c r="N4" s="518"/>
      <c r="O4" s="518"/>
      <c r="P4" s="518"/>
      <c r="Q4" s="560"/>
      <c r="R4" s="517" t="s">
        <v>308</v>
      </c>
      <c r="S4" s="518"/>
      <c r="T4" s="518"/>
      <c r="U4" s="518"/>
      <c r="V4" s="518"/>
      <c r="W4" s="518"/>
      <c r="X4" s="518"/>
      <c r="Y4" s="560"/>
      <c r="Z4" s="517" t="s">
        <v>311</v>
      </c>
      <c r="AA4" s="518"/>
      <c r="AB4" s="518"/>
      <c r="AC4" s="560"/>
      <c r="AD4" s="517" t="s">
        <v>261</v>
      </c>
      <c r="AE4" s="518"/>
      <c r="AF4" s="518"/>
      <c r="AG4" s="518"/>
      <c r="AH4" s="518"/>
      <c r="AI4" s="518"/>
      <c r="AJ4" s="518"/>
      <c r="AK4" s="560"/>
      <c r="AL4" s="517" t="s">
        <v>311</v>
      </c>
      <c r="AM4" s="518"/>
      <c r="AN4" s="518"/>
      <c r="AO4" s="560"/>
      <c r="AP4" s="684" t="s">
        <v>314</v>
      </c>
      <c r="AQ4" s="684"/>
      <c r="AR4" s="684"/>
      <c r="AS4" s="684"/>
      <c r="AT4" s="684"/>
      <c r="AU4" s="684"/>
      <c r="AV4" s="684"/>
      <c r="AW4" s="684"/>
      <c r="AX4" s="684"/>
      <c r="AY4" s="684"/>
      <c r="AZ4" s="684"/>
      <c r="BA4" s="684"/>
      <c r="BB4" s="684"/>
      <c r="BC4" s="684"/>
      <c r="BD4" s="684"/>
      <c r="BE4" s="684"/>
      <c r="BF4" s="684"/>
      <c r="BG4" s="684" t="s">
        <v>294</v>
      </c>
      <c r="BH4" s="684"/>
      <c r="BI4" s="684"/>
      <c r="BJ4" s="684"/>
      <c r="BK4" s="684"/>
      <c r="BL4" s="684"/>
      <c r="BM4" s="684"/>
      <c r="BN4" s="684"/>
      <c r="BO4" s="684" t="s">
        <v>311</v>
      </c>
      <c r="BP4" s="684"/>
      <c r="BQ4" s="684"/>
      <c r="BR4" s="684"/>
      <c r="BS4" s="684" t="s">
        <v>315</v>
      </c>
      <c r="BT4" s="684"/>
      <c r="BU4" s="684"/>
      <c r="BV4" s="684"/>
      <c r="BW4" s="684"/>
      <c r="BX4" s="684"/>
      <c r="BY4" s="684"/>
      <c r="BZ4" s="684"/>
      <c r="CA4" s="684"/>
      <c r="CB4" s="684"/>
      <c r="CD4" s="517" t="s">
        <v>316</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310</v>
      </c>
      <c r="C5" s="643"/>
      <c r="D5" s="643"/>
      <c r="E5" s="643"/>
      <c r="F5" s="643"/>
      <c r="G5" s="643"/>
      <c r="H5" s="643"/>
      <c r="I5" s="643"/>
      <c r="J5" s="643"/>
      <c r="K5" s="643"/>
      <c r="L5" s="643"/>
      <c r="M5" s="643"/>
      <c r="N5" s="643"/>
      <c r="O5" s="643"/>
      <c r="P5" s="643"/>
      <c r="Q5" s="644"/>
      <c r="R5" s="639">
        <v>4257167</v>
      </c>
      <c r="S5" s="640"/>
      <c r="T5" s="640"/>
      <c r="U5" s="640"/>
      <c r="V5" s="640"/>
      <c r="W5" s="640"/>
      <c r="X5" s="640"/>
      <c r="Y5" s="668"/>
      <c r="Z5" s="679">
        <v>20</v>
      </c>
      <c r="AA5" s="679"/>
      <c r="AB5" s="679"/>
      <c r="AC5" s="679"/>
      <c r="AD5" s="680">
        <v>4257167</v>
      </c>
      <c r="AE5" s="680"/>
      <c r="AF5" s="680"/>
      <c r="AG5" s="680"/>
      <c r="AH5" s="680"/>
      <c r="AI5" s="680"/>
      <c r="AJ5" s="680"/>
      <c r="AK5" s="680"/>
      <c r="AL5" s="669">
        <v>46.5</v>
      </c>
      <c r="AM5" s="649"/>
      <c r="AN5" s="649"/>
      <c r="AO5" s="672"/>
      <c r="AP5" s="642" t="s">
        <v>317</v>
      </c>
      <c r="AQ5" s="643"/>
      <c r="AR5" s="643"/>
      <c r="AS5" s="643"/>
      <c r="AT5" s="643"/>
      <c r="AU5" s="643"/>
      <c r="AV5" s="643"/>
      <c r="AW5" s="643"/>
      <c r="AX5" s="643"/>
      <c r="AY5" s="643"/>
      <c r="AZ5" s="643"/>
      <c r="BA5" s="643"/>
      <c r="BB5" s="643"/>
      <c r="BC5" s="643"/>
      <c r="BD5" s="643"/>
      <c r="BE5" s="643"/>
      <c r="BF5" s="644"/>
      <c r="BG5" s="585">
        <v>4257167</v>
      </c>
      <c r="BH5" s="487"/>
      <c r="BI5" s="487"/>
      <c r="BJ5" s="487"/>
      <c r="BK5" s="487"/>
      <c r="BL5" s="487"/>
      <c r="BM5" s="487"/>
      <c r="BN5" s="586"/>
      <c r="BO5" s="622">
        <v>100</v>
      </c>
      <c r="BP5" s="622"/>
      <c r="BQ5" s="622"/>
      <c r="BR5" s="622"/>
      <c r="BS5" s="623">
        <v>34789</v>
      </c>
      <c r="BT5" s="623"/>
      <c r="BU5" s="623"/>
      <c r="BV5" s="623"/>
      <c r="BW5" s="623"/>
      <c r="BX5" s="623"/>
      <c r="BY5" s="623"/>
      <c r="BZ5" s="623"/>
      <c r="CA5" s="623"/>
      <c r="CB5" s="660"/>
      <c r="CD5" s="517" t="s">
        <v>314</v>
      </c>
      <c r="CE5" s="518"/>
      <c r="CF5" s="518"/>
      <c r="CG5" s="518"/>
      <c r="CH5" s="518"/>
      <c r="CI5" s="518"/>
      <c r="CJ5" s="518"/>
      <c r="CK5" s="518"/>
      <c r="CL5" s="518"/>
      <c r="CM5" s="518"/>
      <c r="CN5" s="518"/>
      <c r="CO5" s="518"/>
      <c r="CP5" s="518"/>
      <c r="CQ5" s="560"/>
      <c r="CR5" s="517" t="s">
        <v>320</v>
      </c>
      <c r="CS5" s="518"/>
      <c r="CT5" s="518"/>
      <c r="CU5" s="518"/>
      <c r="CV5" s="518"/>
      <c r="CW5" s="518"/>
      <c r="CX5" s="518"/>
      <c r="CY5" s="560"/>
      <c r="CZ5" s="517" t="s">
        <v>311</v>
      </c>
      <c r="DA5" s="518"/>
      <c r="DB5" s="518"/>
      <c r="DC5" s="560"/>
      <c r="DD5" s="517" t="s">
        <v>321</v>
      </c>
      <c r="DE5" s="518"/>
      <c r="DF5" s="518"/>
      <c r="DG5" s="518"/>
      <c r="DH5" s="518"/>
      <c r="DI5" s="518"/>
      <c r="DJ5" s="518"/>
      <c r="DK5" s="518"/>
      <c r="DL5" s="518"/>
      <c r="DM5" s="518"/>
      <c r="DN5" s="518"/>
      <c r="DO5" s="518"/>
      <c r="DP5" s="560"/>
      <c r="DQ5" s="517" t="s">
        <v>323</v>
      </c>
      <c r="DR5" s="518"/>
      <c r="DS5" s="518"/>
      <c r="DT5" s="518"/>
      <c r="DU5" s="518"/>
      <c r="DV5" s="518"/>
      <c r="DW5" s="518"/>
      <c r="DX5" s="518"/>
      <c r="DY5" s="518"/>
      <c r="DZ5" s="518"/>
      <c r="EA5" s="518"/>
      <c r="EB5" s="518"/>
      <c r="EC5" s="560"/>
    </row>
    <row r="6" spans="2:143" ht="11.25" customHeight="1" x14ac:dyDescent="0.15">
      <c r="B6" s="582" t="s">
        <v>324</v>
      </c>
      <c r="C6" s="583"/>
      <c r="D6" s="583"/>
      <c r="E6" s="583"/>
      <c r="F6" s="583"/>
      <c r="G6" s="583"/>
      <c r="H6" s="583"/>
      <c r="I6" s="583"/>
      <c r="J6" s="583"/>
      <c r="K6" s="583"/>
      <c r="L6" s="583"/>
      <c r="M6" s="583"/>
      <c r="N6" s="583"/>
      <c r="O6" s="583"/>
      <c r="P6" s="583"/>
      <c r="Q6" s="584"/>
      <c r="R6" s="585">
        <v>106557</v>
      </c>
      <c r="S6" s="487"/>
      <c r="T6" s="487"/>
      <c r="U6" s="487"/>
      <c r="V6" s="487"/>
      <c r="W6" s="487"/>
      <c r="X6" s="487"/>
      <c r="Y6" s="586"/>
      <c r="Z6" s="622">
        <v>0.5</v>
      </c>
      <c r="AA6" s="622"/>
      <c r="AB6" s="622"/>
      <c r="AC6" s="622"/>
      <c r="AD6" s="623">
        <v>106557</v>
      </c>
      <c r="AE6" s="623"/>
      <c r="AF6" s="623"/>
      <c r="AG6" s="623"/>
      <c r="AH6" s="623"/>
      <c r="AI6" s="623"/>
      <c r="AJ6" s="623"/>
      <c r="AK6" s="623"/>
      <c r="AL6" s="587">
        <v>1.2</v>
      </c>
      <c r="AM6" s="353"/>
      <c r="AN6" s="353"/>
      <c r="AO6" s="624"/>
      <c r="AP6" s="582" t="s">
        <v>107</v>
      </c>
      <c r="AQ6" s="583"/>
      <c r="AR6" s="583"/>
      <c r="AS6" s="583"/>
      <c r="AT6" s="583"/>
      <c r="AU6" s="583"/>
      <c r="AV6" s="583"/>
      <c r="AW6" s="583"/>
      <c r="AX6" s="583"/>
      <c r="AY6" s="583"/>
      <c r="AZ6" s="583"/>
      <c r="BA6" s="583"/>
      <c r="BB6" s="583"/>
      <c r="BC6" s="583"/>
      <c r="BD6" s="583"/>
      <c r="BE6" s="583"/>
      <c r="BF6" s="584"/>
      <c r="BG6" s="585">
        <v>4257167</v>
      </c>
      <c r="BH6" s="487"/>
      <c r="BI6" s="487"/>
      <c r="BJ6" s="487"/>
      <c r="BK6" s="487"/>
      <c r="BL6" s="487"/>
      <c r="BM6" s="487"/>
      <c r="BN6" s="586"/>
      <c r="BO6" s="622">
        <v>100</v>
      </c>
      <c r="BP6" s="622"/>
      <c r="BQ6" s="622"/>
      <c r="BR6" s="622"/>
      <c r="BS6" s="623">
        <v>34789</v>
      </c>
      <c r="BT6" s="623"/>
      <c r="BU6" s="623"/>
      <c r="BV6" s="623"/>
      <c r="BW6" s="623"/>
      <c r="BX6" s="623"/>
      <c r="BY6" s="623"/>
      <c r="BZ6" s="623"/>
      <c r="CA6" s="623"/>
      <c r="CB6" s="660"/>
      <c r="CD6" s="642" t="s">
        <v>325</v>
      </c>
      <c r="CE6" s="643"/>
      <c r="CF6" s="643"/>
      <c r="CG6" s="643"/>
      <c r="CH6" s="643"/>
      <c r="CI6" s="643"/>
      <c r="CJ6" s="643"/>
      <c r="CK6" s="643"/>
      <c r="CL6" s="643"/>
      <c r="CM6" s="643"/>
      <c r="CN6" s="643"/>
      <c r="CO6" s="643"/>
      <c r="CP6" s="643"/>
      <c r="CQ6" s="644"/>
      <c r="CR6" s="585">
        <v>169667</v>
      </c>
      <c r="CS6" s="487"/>
      <c r="CT6" s="487"/>
      <c r="CU6" s="487"/>
      <c r="CV6" s="487"/>
      <c r="CW6" s="487"/>
      <c r="CX6" s="487"/>
      <c r="CY6" s="586"/>
      <c r="CZ6" s="669">
        <v>0.8</v>
      </c>
      <c r="DA6" s="649"/>
      <c r="DB6" s="649"/>
      <c r="DC6" s="670"/>
      <c r="DD6" s="589" t="s">
        <v>206</v>
      </c>
      <c r="DE6" s="487"/>
      <c r="DF6" s="487"/>
      <c r="DG6" s="487"/>
      <c r="DH6" s="487"/>
      <c r="DI6" s="487"/>
      <c r="DJ6" s="487"/>
      <c r="DK6" s="487"/>
      <c r="DL6" s="487"/>
      <c r="DM6" s="487"/>
      <c r="DN6" s="487"/>
      <c r="DO6" s="487"/>
      <c r="DP6" s="586"/>
      <c r="DQ6" s="589">
        <v>169667</v>
      </c>
      <c r="DR6" s="487"/>
      <c r="DS6" s="487"/>
      <c r="DT6" s="487"/>
      <c r="DU6" s="487"/>
      <c r="DV6" s="487"/>
      <c r="DW6" s="487"/>
      <c r="DX6" s="487"/>
      <c r="DY6" s="487"/>
      <c r="DZ6" s="487"/>
      <c r="EA6" s="487"/>
      <c r="EB6" s="487"/>
      <c r="EC6" s="634"/>
    </row>
    <row r="7" spans="2:143" ht="11.25" customHeight="1" x14ac:dyDescent="0.15">
      <c r="B7" s="582" t="s">
        <v>46</v>
      </c>
      <c r="C7" s="583"/>
      <c r="D7" s="583"/>
      <c r="E7" s="583"/>
      <c r="F7" s="583"/>
      <c r="G7" s="583"/>
      <c r="H7" s="583"/>
      <c r="I7" s="583"/>
      <c r="J7" s="583"/>
      <c r="K7" s="583"/>
      <c r="L7" s="583"/>
      <c r="M7" s="583"/>
      <c r="N7" s="583"/>
      <c r="O7" s="583"/>
      <c r="P7" s="583"/>
      <c r="Q7" s="584"/>
      <c r="R7" s="585">
        <v>6636</v>
      </c>
      <c r="S7" s="487"/>
      <c r="T7" s="487"/>
      <c r="U7" s="487"/>
      <c r="V7" s="487"/>
      <c r="W7" s="487"/>
      <c r="X7" s="487"/>
      <c r="Y7" s="586"/>
      <c r="Z7" s="622">
        <v>0</v>
      </c>
      <c r="AA7" s="622"/>
      <c r="AB7" s="622"/>
      <c r="AC7" s="622"/>
      <c r="AD7" s="623">
        <v>6636</v>
      </c>
      <c r="AE7" s="623"/>
      <c r="AF7" s="623"/>
      <c r="AG7" s="623"/>
      <c r="AH7" s="623"/>
      <c r="AI7" s="623"/>
      <c r="AJ7" s="623"/>
      <c r="AK7" s="623"/>
      <c r="AL7" s="587">
        <v>0.1</v>
      </c>
      <c r="AM7" s="353"/>
      <c r="AN7" s="353"/>
      <c r="AO7" s="624"/>
      <c r="AP7" s="582" t="s">
        <v>326</v>
      </c>
      <c r="AQ7" s="583"/>
      <c r="AR7" s="583"/>
      <c r="AS7" s="583"/>
      <c r="AT7" s="583"/>
      <c r="AU7" s="583"/>
      <c r="AV7" s="583"/>
      <c r="AW7" s="583"/>
      <c r="AX7" s="583"/>
      <c r="AY7" s="583"/>
      <c r="AZ7" s="583"/>
      <c r="BA7" s="583"/>
      <c r="BB7" s="583"/>
      <c r="BC7" s="583"/>
      <c r="BD7" s="583"/>
      <c r="BE7" s="583"/>
      <c r="BF7" s="584"/>
      <c r="BG7" s="585">
        <v>1927478</v>
      </c>
      <c r="BH7" s="487"/>
      <c r="BI7" s="487"/>
      <c r="BJ7" s="487"/>
      <c r="BK7" s="487"/>
      <c r="BL7" s="487"/>
      <c r="BM7" s="487"/>
      <c r="BN7" s="586"/>
      <c r="BO7" s="622">
        <v>45.3</v>
      </c>
      <c r="BP7" s="622"/>
      <c r="BQ7" s="622"/>
      <c r="BR7" s="622"/>
      <c r="BS7" s="623">
        <v>34789</v>
      </c>
      <c r="BT7" s="623"/>
      <c r="BU7" s="623"/>
      <c r="BV7" s="623"/>
      <c r="BW7" s="623"/>
      <c r="BX7" s="623"/>
      <c r="BY7" s="623"/>
      <c r="BZ7" s="623"/>
      <c r="CA7" s="623"/>
      <c r="CB7" s="660"/>
      <c r="CD7" s="582" t="s">
        <v>329</v>
      </c>
      <c r="CE7" s="583"/>
      <c r="CF7" s="583"/>
      <c r="CG7" s="583"/>
      <c r="CH7" s="583"/>
      <c r="CI7" s="583"/>
      <c r="CJ7" s="583"/>
      <c r="CK7" s="583"/>
      <c r="CL7" s="583"/>
      <c r="CM7" s="583"/>
      <c r="CN7" s="583"/>
      <c r="CO7" s="583"/>
      <c r="CP7" s="583"/>
      <c r="CQ7" s="584"/>
      <c r="CR7" s="585">
        <v>6071305</v>
      </c>
      <c r="CS7" s="487"/>
      <c r="CT7" s="487"/>
      <c r="CU7" s="487"/>
      <c r="CV7" s="487"/>
      <c r="CW7" s="487"/>
      <c r="CX7" s="487"/>
      <c r="CY7" s="586"/>
      <c r="CZ7" s="622">
        <v>28.8</v>
      </c>
      <c r="DA7" s="622"/>
      <c r="DB7" s="622"/>
      <c r="DC7" s="622"/>
      <c r="DD7" s="589">
        <v>83380</v>
      </c>
      <c r="DE7" s="487"/>
      <c r="DF7" s="487"/>
      <c r="DG7" s="487"/>
      <c r="DH7" s="487"/>
      <c r="DI7" s="487"/>
      <c r="DJ7" s="487"/>
      <c r="DK7" s="487"/>
      <c r="DL7" s="487"/>
      <c r="DM7" s="487"/>
      <c r="DN7" s="487"/>
      <c r="DO7" s="487"/>
      <c r="DP7" s="586"/>
      <c r="DQ7" s="589">
        <v>2014439</v>
      </c>
      <c r="DR7" s="487"/>
      <c r="DS7" s="487"/>
      <c r="DT7" s="487"/>
      <c r="DU7" s="487"/>
      <c r="DV7" s="487"/>
      <c r="DW7" s="487"/>
      <c r="DX7" s="487"/>
      <c r="DY7" s="487"/>
      <c r="DZ7" s="487"/>
      <c r="EA7" s="487"/>
      <c r="EB7" s="487"/>
      <c r="EC7" s="634"/>
    </row>
    <row r="8" spans="2:143" ht="11.25" customHeight="1" x14ac:dyDescent="0.15">
      <c r="B8" s="582" t="s">
        <v>330</v>
      </c>
      <c r="C8" s="583"/>
      <c r="D8" s="583"/>
      <c r="E8" s="583"/>
      <c r="F8" s="583"/>
      <c r="G8" s="583"/>
      <c r="H8" s="583"/>
      <c r="I8" s="583"/>
      <c r="J8" s="583"/>
      <c r="K8" s="583"/>
      <c r="L8" s="583"/>
      <c r="M8" s="583"/>
      <c r="N8" s="583"/>
      <c r="O8" s="583"/>
      <c r="P8" s="583"/>
      <c r="Q8" s="584"/>
      <c r="R8" s="585">
        <v>34431</v>
      </c>
      <c r="S8" s="487"/>
      <c r="T8" s="487"/>
      <c r="U8" s="487"/>
      <c r="V8" s="487"/>
      <c r="W8" s="487"/>
      <c r="X8" s="487"/>
      <c r="Y8" s="586"/>
      <c r="Z8" s="622">
        <v>0.2</v>
      </c>
      <c r="AA8" s="622"/>
      <c r="AB8" s="622"/>
      <c r="AC8" s="622"/>
      <c r="AD8" s="623">
        <v>34431</v>
      </c>
      <c r="AE8" s="623"/>
      <c r="AF8" s="623"/>
      <c r="AG8" s="623"/>
      <c r="AH8" s="623"/>
      <c r="AI8" s="623"/>
      <c r="AJ8" s="623"/>
      <c r="AK8" s="623"/>
      <c r="AL8" s="587">
        <v>0.4</v>
      </c>
      <c r="AM8" s="353"/>
      <c r="AN8" s="353"/>
      <c r="AO8" s="624"/>
      <c r="AP8" s="582" t="s">
        <v>109</v>
      </c>
      <c r="AQ8" s="583"/>
      <c r="AR8" s="583"/>
      <c r="AS8" s="583"/>
      <c r="AT8" s="583"/>
      <c r="AU8" s="583"/>
      <c r="AV8" s="583"/>
      <c r="AW8" s="583"/>
      <c r="AX8" s="583"/>
      <c r="AY8" s="583"/>
      <c r="AZ8" s="583"/>
      <c r="BA8" s="583"/>
      <c r="BB8" s="583"/>
      <c r="BC8" s="583"/>
      <c r="BD8" s="583"/>
      <c r="BE8" s="583"/>
      <c r="BF8" s="584"/>
      <c r="BG8" s="585">
        <v>59675</v>
      </c>
      <c r="BH8" s="487"/>
      <c r="BI8" s="487"/>
      <c r="BJ8" s="487"/>
      <c r="BK8" s="487"/>
      <c r="BL8" s="487"/>
      <c r="BM8" s="487"/>
      <c r="BN8" s="586"/>
      <c r="BO8" s="622">
        <v>1.4</v>
      </c>
      <c r="BP8" s="622"/>
      <c r="BQ8" s="622"/>
      <c r="BR8" s="622"/>
      <c r="BS8" s="589" t="s">
        <v>206</v>
      </c>
      <c r="BT8" s="487"/>
      <c r="BU8" s="487"/>
      <c r="BV8" s="487"/>
      <c r="BW8" s="487"/>
      <c r="BX8" s="487"/>
      <c r="BY8" s="487"/>
      <c r="BZ8" s="487"/>
      <c r="CA8" s="487"/>
      <c r="CB8" s="634"/>
      <c r="CD8" s="582" t="s">
        <v>333</v>
      </c>
      <c r="CE8" s="583"/>
      <c r="CF8" s="583"/>
      <c r="CG8" s="583"/>
      <c r="CH8" s="583"/>
      <c r="CI8" s="583"/>
      <c r="CJ8" s="583"/>
      <c r="CK8" s="583"/>
      <c r="CL8" s="583"/>
      <c r="CM8" s="583"/>
      <c r="CN8" s="583"/>
      <c r="CO8" s="583"/>
      <c r="CP8" s="583"/>
      <c r="CQ8" s="584"/>
      <c r="CR8" s="585">
        <v>5613534</v>
      </c>
      <c r="CS8" s="487"/>
      <c r="CT8" s="487"/>
      <c r="CU8" s="487"/>
      <c r="CV8" s="487"/>
      <c r="CW8" s="487"/>
      <c r="CX8" s="487"/>
      <c r="CY8" s="586"/>
      <c r="CZ8" s="622">
        <v>26.7</v>
      </c>
      <c r="DA8" s="622"/>
      <c r="DB8" s="622"/>
      <c r="DC8" s="622"/>
      <c r="DD8" s="589">
        <v>44527</v>
      </c>
      <c r="DE8" s="487"/>
      <c r="DF8" s="487"/>
      <c r="DG8" s="487"/>
      <c r="DH8" s="487"/>
      <c r="DI8" s="487"/>
      <c r="DJ8" s="487"/>
      <c r="DK8" s="487"/>
      <c r="DL8" s="487"/>
      <c r="DM8" s="487"/>
      <c r="DN8" s="487"/>
      <c r="DO8" s="487"/>
      <c r="DP8" s="586"/>
      <c r="DQ8" s="589">
        <v>2749688</v>
      </c>
      <c r="DR8" s="487"/>
      <c r="DS8" s="487"/>
      <c r="DT8" s="487"/>
      <c r="DU8" s="487"/>
      <c r="DV8" s="487"/>
      <c r="DW8" s="487"/>
      <c r="DX8" s="487"/>
      <c r="DY8" s="487"/>
      <c r="DZ8" s="487"/>
      <c r="EA8" s="487"/>
      <c r="EB8" s="487"/>
      <c r="EC8" s="634"/>
    </row>
    <row r="9" spans="2:143" ht="11.25" customHeight="1" x14ac:dyDescent="0.15">
      <c r="B9" s="582" t="s">
        <v>332</v>
      </c>
      <c r="C9" s="583"/>
      <c r="D9" s="583"/>
      <c r="E9" s="583"/>
      <c r="F9" s="583"/>
      <c r="G9" s="583"/>
      <c r="H9" s="583"/>
      <c r="I9" s="583"/>
      <c r="J9" s="583"/>
      <c r="K9" s="583"/>
      <c r="L9" s="583"/>
      <c r="M9" s="583"/>
      <c r="N9" s="583"/>
      <c r="O9" s="583"/>
      <c r="P9" s="583"/>
      <c r="Q9" s="584"/>
      <c r="R9" s="585">
        <v>38034</v>
      </c>
      <c r="S9" s="487"/>
      <c r="T9" s="487"/>
      <c r="U9" s="487"/>
      <c r="V9" s="487"/>
      <c r="W9" s="487"/>
      <c r="X9" s="487"/>
      <c r="Y9" s="586"/>
      <c r="Z9" s="622">
        <v>0.2</v>
      </c>
      <c r="AA9" s="622"/>
      <c r="AB9" s="622"/>
      <c r="AC9" s="622"/>
      <c r="AD9" s="623">
        <v>38034</v>
      </c>
      <c r="AE9" s="623"/>
      <c r="AF9" s="623"/>
      <c r="AG9" s="623"/>
      <c r="AH9" s="623"/>
      <c r="AI9" s="623"/>
      <c r="AJ9" s="623"/>
      <c r="AK9" s="623"/>
      <c r="AL9" s="587">
        <v>0.4</v>
      </c>
      <c r="AM9" s="353"/>
      <c r="AN9" s="353"/>
      <c r="AO9" s="624"/>
      <c r="AP9" s="582" t="s">
        <v>334</v>
      </c>
      <c r="AQ9" s="583"/>
      <c r="AR9" s="583"/>
      <c r="AS9" s="583"/>
      <c r="AT9" s="583"/>
      <c r="AU9" s="583"/>
      <c r="AV9" s="583"/>
      <c r="AW9" s="583"/>
      <c r="AX9" s="583"/>
      <c r="AY9" s="583"/>
      <c r="AZ9" s="583"/>
      <c r="BA9" s="583"/>
      <c r="BB9" s="583"/>
      <c r="BC9" s="583"/>
      <c r="BD9" s="583"/>
      <c r="BE9" s="583"/>
      <c r="BF9" s="584"/>
      <c r="BG9" s="585">
        <v>1612303</v>
      </c>
      <c r="BH9" s="487"/>
      <c r="BI9" s="487"/>
      <c r="BJ9" s="487"/>
      <c r="BK9" s="487"/>
      <c r="BL9" s="487"/>
      <c r="BM9" s="487"/>
      <c r="BN9" s="586"/>
      <c r="BO9" s="622">
        <v>37.9</v>
      </c>
      <c r="BP9" s="622"/>
      <c r="BQ9" s="622"/>
      <c r="BR9" s="622"/>
      <c r="BS9" s="589" t="s">
        <v>206</v>
      </c>
      <c r="BT9" s="487"/>
      <c r="BU9" s="487"/>
      <c r="BV9" s="487"/>
      <c r="BW9" s="487"/>
      <c r="BX9" s="487"/>
      <c r="BY9" s="487"/>
      <c r="BZ9" s="487"/>
      <c r="CA9" s="487"/>
      <c r="CB9" s="634"/>
      <c r="CD9" s="582" t="s">
        <v>337</v>
      </c>
      <c r="CE9" s="583"/>
      <c r="CF9" s="583"/>
      <c r="CG9" s="583"/>
      <c r="CH9" s="583"/>
      <c r="CI9" s="583"/>
      <c r="CJ9" s="583"/>
      <c r="CK9" s="583"/>
      <c r="CL9" s="583"/>
      <c r="CM9" s="583"/>
      <c r="CN9" s="583"/>
      <c r="CO9" s="583"/>
      <c r="CP9" s="583"/>
      <c r="CQ9" s="584"/>
      <c r="CR9" s="585">
        <v>1311457</v>
      </c>
      <c r="CS9" s="487"/>
      <c r="CT9" s="487"/>
      <c r="CU9" s="487"/>
      <c r="CV9" s="487"/>
      <c r="CW9" s="487"/>
      <c r="CX9" s="487"/>
      <c r="CY9" s="586"/>
      <c r="CZ9" s="622">
        <v>6.2</v>
      </c>
      <c r="DA9" s="622"/>
      <c r="DB9" s="622"/>
      <c r="DC9" s="622"/>
      <c r="DD9" s="589">
        <v>147536</v>
      </c>
      <c r="DE9" s="487"/>
      <c r="DF9" s="487"/>
      <c r="DG9" s="487"/>
      <c r="DH9" s="487"/>
      <c r="DI9" s="487"/>
      <c r="DJ9" s="487"/>
      <c r="DK9" s="487"/>
      <c r="DL9" s="487"/>
      <c r="DM9" s="487"/>
      <c r="DN9" s="487"/>
      <c r="DO9" s="487"/>
      <c r="DP9" s="586"/>
      <c r="DQ9" s="589">
        <v>1068073</v>
      </c>
      <c r="DR9" s="487"/>
      <c r="DS9" s="487"/>
      <c r="DT9" s="487"/>
      <c r="DU9" s="487"/>
      <c r="DV9" s="487"/>
      <c r="DW9" s="487"/>
      <c r="DX9" s="487"/>
      <c r="DY9" s="487"/>
      <c r="DZ9" s="487"/>
      <c r="EA9" s="487"/>
      <c r="EB9" s="487"/>
      <c r="EC9" s="634"/>
    </row>
    <row r="10" spans="2:143" ht="11.25" customHeight="1" x14ac:dyDescent="0.15">
      <c r="B10" s="582" t="s">
        <v>131</v>
      </c>
      <c r="C10" s="583"/>
      <c r="D10" s="583"/>
      <c r="E10" s="583"/>
      <c r="F10" s="583"/>
      <c r="G10" s="583"/>
      <c r="H10" s="583"/>
      <c r="I10" s="583"/>
      <c r="J10" s="583"/>
      <c r="K10" s="583"/>
      <c r="L10" s="583"/>
      <c r="M10" s="583"/>
      <c r="N10" s="583"/>
      <c r="O10" s="583"/>
      <c r="P10" s="583"/>
      <c r="Q10" s="584"/>
      <c r="R10" s="585" t="s">
        <v>206</v>
      </c>
      <c r="S10" s="487"/>
      <c r="T10" s="487"/>
      <c r="U10" s="487"/>
      <c r="V10" s="487"/>
      <c r="W10" s="487"/>
      <c r="X10" s="487"/>
      <c r="Y10" s="586"/>
      <c r="Z10" s="622" t="s">
        <v>206</v>
      </c>
      <c r="AA10" s="622"/>
      <c r="AB10" s="622"/>
      <c r="AC10" s="622"/>
      <c r="AD10" s="623" t="s">
        <v>206</v>
      </c>
      <c r="AE10" s="623"/>
      <c r="AF10" s="623"/>
      <c r="AG10" s="623"/>
      <c r="AH10" s="623"/>
      <c r="AI10" s="623"/>
      <c r="AJ10" s="623"/>
      <c r="AK10" s="623"/>
      <c r="AL10" s="587" t="s">
        <v>206</v>
      </c>
      <c r="AM10" s="353"/>
      <c r="AN10" s="353"/>
      <c r="AO10" s="624"/>
      <c r="AP10" s="582" t="s">
        <v>195</v>
      </c>
      <c r="AQ10" s="583"/>
      <c r="AR10" s="583"/>
      <c r="AS10" s="583"/>
      <c r="AT10" s="583"/>
      <c r="AU10" s="583"/>
      <c r="AV10" s="583"/>
      <c r="AW10" s="583"/>
      <c r="AX10" s="583"/>
      <c r="AY10" s="583"/>
      <c r="AZ10" s="583"/>
      <c r="BA10" s="583"/>
      <c r="BB10" s="583"/>
      <c r="BC10" s="583"/>
      <c r="BD10" s="583"/>
      <c r="BE10" s="583"/>
      <c r="BF10" s="584"/>
      <c r="BG10" s="585">
        <v>81655</v>
      </c>
      <c r="BH10" s="487"/>
      <c r="BI10" s="487"/>
      <c r="BJ10" s="487"/>
      <c r="BK10" s="487"/>
      <c r="BL10" s="487"/>
      <c r="BM10" s="487"/>
      <c r="BN10" s="586"/>
      <c r="BO10" s="622">
        <v>1.9</v>
      </c>
      <c r="BP10" s="622"/>
      <c r="BQ10" s="622"/>
      <c r="BR10" s="622"/>
      <c r="BS10" s="589" t="s">
        <v>206</v>
      </c>
      <c r="BT10" s="487"/>
      <c r="BU10" s="487"/>
      <c r="BV10" s="487"/>
      <c r="BW10" s="487"/>
      <c r="BX10" s="487"/>
      <c r="BY10" s="487"/>
      <c r="BZ10" s="487"/>
      <c r="CA10" s="487"/>
      <c r="CB10" s="634"/>
      <c r="CD10" s="582" t="s">
        <v>47</v>
      </c>
      <c r="CE10" s="583"/>
      <c r="CF10" s="583"/>
      <c r="CG10" s="583"/>
      <c r="CH10" s="583"/>
      <c r="CI10" s="583"/>
      <c r="CJ10" s="583"/>
      <c r="CK10" s="583"/>
      <c r="CL10" s="583"/>
      <c r="CM10" s="583"/>
      <c r="CN10" s="583"/>
      <c r="CO10" s="583"/>
      <c r="CP10" s="583"/>
      <c r="CQ10" s="584"/>
      <c r="CR10" s="585" t="s">
        <v>206</v>
      </c>
      <c r="CS10" s="487"/>
      <c r="CT10" s="487"/>
      <c r="CU10" s="487"/>
      <c r="CV10" s="487"/>
      <c r="CW10" s="487"/>
      <c r="CX10" s="487"/>
      <c r="CY10" s="586"/>
      <c r="CZ10" s="622" t="s">
        <v>206</v>
      </c>
      <c r="DA10" s="622"/>
      <c r="DB10" s="622"/>
      <c r="DC10" s="622"/>
      <c r="DD10" s="589" t="s">
        <v>206</v>
      </c>
      <c r="DE10" s="487"/>
      <c r="DF10" s="487"/>
      <c r="DG10" s="487"/>
      <c r="DH10" s="487"/>
      <c r="DI10" s="487"/>
      <c r="DJ10" s="487"/>
      <c r="DK10" s="487"/>
      <c r="DL10" s="487"/>
      <c r="DM10" s="487"/>
      <c r="DN10" s="487"/>
      <c r="DO10" s="487"/>
      <c r="DP10" s="586"/>
      <c r="DQ10" s="589" t="s">
        <v>206</v>
      </c>
      <c r="DR10" s="487"/>
      <c r="DS10" s="487"/>
      <c r="DT10" s="487"/>
      <c r="DU10" s="487"/>
      <c r="DV10" s="487"/>
      <c r="DW10" s="487"/>
      <c r="DX10" s="487"/>
      <c r="DY10" s="487"/>
      <c r="DZ10" s="487"/>
      <c r="EA10" s="487"/>
      <c r="EB10" s="487"/>
      <c r="EC10" s="634"/>
    </row>
    <row r="11" spans="2:143" ht="11.25" customHeight="1" x14ac:dyDescent="0.15">
      <c r="B11" s="582" t="s">
        <v>105</v>
      </c>
      <c r="C11" s="583"/>
      <c r="D11" s="583"/>
      <c r="E11" s="583"/>
      <c r="F11" s="583"/>
      <c r="G11" s="583"/>
      <c r="H11" s="583"/>
      <c r="I11" s="583"/>
      <c r="J11" s="583"/>
      <c r="K11" s="583"/>
      <c r="L11" s="583"/>
      <c r="M11" s="583"/>
      <c r="N11" s="583"/>
      <c r="O11" s="583"/>
      <c r="P11" s="583"/>
      <c r="Q11" s="584"/>
      <c r="R11" s="585">
        <v>692434</v>
      </c>
      <c r="S11" s="487"/>
      <c r="T11" s="487"/>
      <c r="U11" s="487"/>
      <c r="V11" s="487"/>
      <c r="W11" s="487"/>
      <c r="X11" s="487"/>
      <c r="Y11" s="586"/>
      <c r="Z11" s="587">
        <v>3.3</v>
      </c>
      <c r="AA11" s="353"/>
      <c r="AB11" s="353"/>
      <c r="AC11" s="588"/>
      <c r="AD11" s="589">
        <v>692434</v>
      </c>
      <c r="AE11" s="487"/>
      <c r="AF11" s="487"/>
      <c r="AG11" s="487"/>
      <c r="AH11" s="487"/>
      <c r="AI11" s="487"/>
      <c r="AJ11" s="487"/>
      <c r="AK11" s="586"/>
      <c r="AL11" s="587">
        <v>7.6</v>
      </c>
      <c r="AM11" s="353"/>
      <c r="AN11" s="353"/>
      <c r="AO11" s="624"/>
      <c r="AP11" s="582" t="s">
        <v>339</v>
      </c>
      <c r="AQ11" s="583"/>
      <c r="AR11" s="583"/>
      <c r="AS11" s="583"/>
      <c r="AT11" s="583"/>
      <c r="AU11" s="583"/>
      <c r="AV11" s="583"/>
      <c r="AW11" s="583"/>
      <c r="AX11" s="583"/>
      <c r="AY11" s="583"/>
      <c r="AZ11" s="583"/>
      <c r="BA11" s="583"/>
      <c r="BB11" s="583"/>
      <c r="BC11" s="583"/>
      <c r="BD11" s="583"/>
      <c r="BE11" s="583"/>
      <c r="BF11" s="584"/>
      <c r="BG11" s="585">
        <v>173845</v>
      </c>
      <c r="BH11" s="487"/>
      <c r="BI11" s="487"/>
      <c r="BJ11" s="487"/>
      <c r="BK11" s="487"/>
      <c r="BL11" s="487"/>
      <c r="BM11" s="487"/>
      <c r="BN11" s="586"/>
      <c r="BO11" s="622">
        <v>4.0999999999999996</v>
      </c>
      <c r="BP11" s="622"/>
      <c r="BQ11" s="622"/>
      <c r="BR11" s="622"/>
      <c r="BS11" s="589">
        <v>34789</v>
      </c>
      <c r="BT11" s="487"/>
      <c r="BU11" s="487"/>
      <c r="BV11" s="487"/>
      <c r="BW11" s="487"/>
      <c r="BX11" s="487"/>
      <c r="BY11" s="487"/>
      <c r="BZ11" s="487"/>
      <c r="CA11" s="487"/>
      <c r="CB11" s="634"/>
      <c r="CD11" s="582" t="s">
        <v>342</v>
      </c>
      <c r="CE11" s="583"/>
      <c r="CF11" s="583"/>
      <c r="CG11" s="583"/>
      <c r="CH11" s="583"/>
      <c r="CI11" s="583"/>
      <c r="CJ11" s="583"/>
      <c r="CK11" s="583"/>
      <c r="CL11" s="583"/>
      <c r="CM11" s="583"/>
      <c r="CN11" s="583"/>
      <c r="CO11" s="583"/>
      <c r="CP11" s="583"/>
      <c r="CQ11" s="584"/>
      <c r="CR11" s="585">
        <v>471323</v>
      </c>
      <c r="CS11" s="487"/>
      <c r="CT11" s="487"/>
      <c r="CU11" s="487"/>
      <c r="CV11" s="487"/>
      <c r="CW11" s="487"/>
      <c r="CX11" s="487"/>
      <c r="CY11" s="586"/>
      <c r="CZ11" s="622">
        <v>2.2000000000000002</v>
      </c>
      <c r="DA11" s="622"/>
      <c r="DB11" s="622"/>
      <c r="DC11" s="622"/>
      <c r="DD11" s="589">
        <v>360452</v>
      </c>
      <c r="DE11" s="487"/>
      <c r="DF11" s="487"/>
      <c r="DG11" s="487"/>
      <c r="DH11" s="487"/>
      <c r="DI11" s="487"/>
      <c r="DJ11" s="487"/>
      <c r="DK11" s="487"/>
      <c r="DL11" s="487"/>
      <c r="DM11" s="487"/>
      <c r="DN11" s="487"/>
      <c r="DO11" s="487"/>
      <c r="DP11" s="586"/>
      <c r="DQ11" s="589">
        <v>144186</v>
      </c>
      <c r="DR11" s="487"/>
      <c r="DS11" s="487"/>
      <c r="DT11" s="487"/>
      <c r="DU11" s="487"/>
      <c r="DV11" s="487"/>
      <c r="DW11" s="487"/>
      <c r="DX11" s="487"/>
      <c r="DY11" s="487"/>
      <c r="DZ11" s="487"/>
      <c r="EA11" s="487"/>
      <c r="EB11" s="487"/>
      <c r="EC11" s="634"/>
    </row>
    <row r="12" spans="2:143" ht="11.25" customHeight="1" x14ac:dyDescent="0.15">
      <c r="B12" s="582" t="s">
        <v>145</v>
      </c>
      <c r="C12" s="583"/>
      <c r="D12" s="583"/>
      <c r="E12" s="583"/>
      <c r="F12" s="583"/>
      <c r="G12" s="583"/>
      <c r="H12" s="583"/>
      <c r="I12" s="583"/>
      <c r="J12" s="583"/>
      <c r="K12" s="583"/>
      <c r="L12" s="583"/>
      <c r="M12" s="583"/>
      <c r="N12" s="583"/>
      <c r="O12" s="583"/>
      <c r="P12" s="583"/>
      <c r="Q12" s="584"/>
      <c r="R12" s="585" t="s">
        <v>206</v>
      </c>
      <c r="S12" s="487"/>
      <c r="T12" s="487"/>
      <c r="U12" s="487"/>
      <c r="V12" s="487"/>
      <c r="W12" s="487"/>
      <c r="X12" s="487"/>
      <c r="Y12" s="586"/>
      <c r="Z12" s="622" t="s">
        <v>206</v>
      </c>
      <c r="AA12" s="622"/>
      <c r="AB12" s="622"/>
      <c r="AC12" s="622"/>
      <c r="AD12" s="623" t="s">
        <v>206</v>
      </c>
      <c r="AE12" s="623"/>
      <c r="AF12" s="623"/>
      <c r="AG12" s="623"/>
      <c r="AH12" s="623"/>
      <c r="AI12" s="623"/>
      <c r="AJ12" s="623"/>
      <c r="AK12" s="623"/>
      <c r="AL12" s="587" t="s">
        <v>206</v>
      </c>
      <c r="AM12" s="353"/>
      <c r="AN12" s="353"/>
      <c r="AO12" s="624"/>
      <c r="AP12" s="582" t="s">
        <v>343</v>
      </c>
      <c r="AQ12" s="583"/>
      <c r="AR12" s="583"/>
      <c r="AS12" s="583"/>
      <c r="AT12" s="583"/>
      <c r="AU12" s="583"/>
      <c r="AV12" s="583"/>
      <c r="AW12" s="583"/>
      <c r="AX12" s="583"/>
      <c r="AY12" s="583"/>
      <c r="AZ12" s="583"/>
      <c r="BA12" s="583"/>
      <c r="BB12" s="583"/>
      <c r="BC12" s="583"/>
      <c r="BD12" s="583"/>
      <c r="BE12" s="583"/>
      <c r="BF12" s="584"/>
      <c r="BG12" s="585">
        <v>1976549</v>
      </c>
      <c r="BH12" s="487"/>
      <c r="BI12" s="487"/>
      <c r="BJ12" s="487"/>
      <c r="BK12" s="487"/>
      <c r="BL12" s="487"/>
      <c r="BM12" s="487"/>
      <c r="BN12" s="586"/>
      <c r="BO12" s="622">
        <v>46.4</v>
      </c>
      <c r="BP12" s="622"/>
      <c r="BQ12" s="622"/>
      <c r="BR12" s="622"/>
      <c r="BS12" s="589" t="s">
        <v>206</v>
      </c>
      <c r="BT12" s="487"/>
      <c r="BU12" s="487"/>
      <c r="BV12" s="487"/>
      <c r="BW12" s="487"/>
      <c r="BX12" s="487"/>
      <c r="BY12" s="487"/>
      <c r="BZ12" s="487"/>
      <c r="CA12" s="487"/>
      <c r="CB12" s="634"/>
      <c r="CD12" s="582" t="s">
        <v>90</v>
      </c>
      <c r="CE12" s="583"/>
      <c r="CF12" s="583"/>
      <c r="CG12" s="583"/>
      <c r="CH12" s="583"/>
      <c r="CI12" s="583"/>
      <c r="CJ12" s="583"/>
      <c r="CK12" s="583"/>
      <c r="CL12" s="583"/>
      <c r="CM12" s="583"/>
      <c r="CN12" s="583"/>
      <c r="CO12" s="583"/>
      <c r="CP12" s="583"/>
      <c r="CQ12" s="584"/>
      <c r="CR12" s="585">
        <v>103551</v>
      </c>
      <c r="CS12" s="487"/>
      <c r="CT12" s="487"/>
      <c r="CU12" s="487"/>
      <c r="CV12" s="487"/>
      <c r="CW12" s="487"/>
      <c r="CX12" s="487"/>
      <c r="CY12" s="586"/>
      <c r="CZ12" s="622">
        <v>0.5</v>
      </c>
      <c r="DA12" s="622"/>
      <c r="DB12" s="622"/>
      <c r="DC12" s="622"/>
      <c r="DD12" s="589">
        <v>23615</v>
      </c>
      <c r="DE12" s="487"/>
      <c r="DF12" s="487"/>
      <c r="DG12" s="487"/>
      <c r="DH12" s="487"/>
      <c r="DI12" s="487"/>
      <c r="DJ12" s="487"/>
      <c r="DK12" s="487"/>
      <c r="DL12" s="487"/>
      <c r="DM12" s="487"/>
      <c r="DN12" s="487"/>
      <c r="DO12" s="487"/>
      <c r="DP12" s="586"/>
      <c r="DQ12" s="589">
        <v>81569</v>
      </c>
      <c r="DR12" s="487"/>
      <c r="DS12" s="487"/>
      <c r="DT12" s="487"/>
      <c r="DU12" s="487"/>
      <c r="DV12" s="487"/>
      <c r="DW12" s="487"/>
      <c r="DX12" s="487"/>
      <c r="DY12" s="487"/>
      <c r="DZ12" s="487"/>
      <c r="EA12" s="487"/>
      <c r="EB12" s="487"/>
      <c r="EC12" s="634"/>
    </row>
    <row r="13" spans="2:143" ht="11.25" customHeight="1" x14ac:dyDescent="0.15">
      <c r="B13" s="582" t="s">
        <v>344</v>
      </c>
      <c r="C13" s="583"/>
      <c r="D13" s="583"/>
      <c r="E13" s="583"/>
      <c r="F13" s="583"/>
      <c r="G13" s="583"/>
      <c r="H13" s="583"/>
      <c r="I13" s="583"/>
      <c r="J13" s="583"/>
      <c r="K13" s="583"/>
      <c r="L13" s="583"/>
      <c r="M13" s="583"/>
      <c r="N13" s="583"/>
      <c r="O13" s="583"/>
      <c r="P13" s="583"/>
      <c r="Q13" s="584"/>
      <c r="R13" s="585" t="s">
        <v>206</v>
      </c>
      <c r="S13" s="487"/>
      <c r="T13" s="487"/>
      <c r="U13" s="487"/>
      <c r="V13" s="487"/>
      <c r="W13" s="487"/>
      <c r="X13" s="487"/>
      <c r="Y13" s="586"/>
      <c r="Z13" s="622" t="s">
        <v>206</v>
      </c>
      <c r="AA13" s="622"/>
      <c r="AB13" s="622"/>
      <c r="AC13" s="622"/>
      <c r="AD13" s="623" t="s">
        <v>206</v>
      </c>
      <c r="AE13" s="623"/>
      <c r="AF13" s="623"/>
      <c r="AG13" s="623"/>
      <c r="AH13" s="623"/>
      <c r="AI13" s="623"/>
      <c r="AJ13" s="623"/>
      <c r="AK13" s="623"/>
      <c r="AL13" s="587" t="s">
        <v>206</v>
      </c>
      <c r="AM13" s="353"/>
      <c r="AN13" s="353"/>
      <c r="AO13" s="624"/>
      <c r="AP13" s="582" t="s">
        <v>200</v>
      </c>
      <c r="AQ13" s="583"/>
      <c r="AR13" s="583"/>
      <c r="AS13" s="583"/>
      <c r="AT13" s="583"/>
      <c r="AU13" s="583"/>
      <c r="AV13" s="583"/>
      <c r="AW13" s="583"/>
      <c r="AX13" s="583"/>
      <c r="AY13" s="583"/>
      <c r="AZ13" s="583"/>
      <c r="BA13" s="583"/>
      <c r="BB13" s="583"/>
      <c r="BC13" s="583"/>
      <c r="BD13" s="583"/>
      <c r="BE13" s="583"/>
      <c r="BF13" s="584"/>
      <c r="BG13" s="585">
        <v>1973782</v>
      </c>
      <c r="BH13" s="487"/>
      <c r="BI13" s="487"/>
      <c r="BJ13" s="487"/>
      <c r="BK13" s="487"/>
      <c r="BL13" s="487"/>
      <c r="BM13" s="487"/>
      <c r="BN13" s="586"/>
      <c r="BO13" s="622">
        <v>46.4</v>
      </c>
      <c r="BP13" s="622"/>
      <c r="BQ13" s="622"/>
      <c r="BR13" s="622"/>
      <c r="BS13" s="589" t="s">
        <v>206</v>
      </c>
      <c r="BT13" s="487"/>
      <c r="BU13" s="487"/>
      <c r="BV13" s="487"/>
      <c r="BW13" s="487"/>
      <c r="BX13" s="487"/>
      <c r="BY13" s="487"/>
      <c r="BZ13" s="487"/>
      <c r="CA13" s="487"/>
      <c r="CB13" s="634"/>
      <c r="CD13" s="582" t="s">
        <v>345</v>
      </c>
      <c r="CE13" s="583"/>
      <c r="CF13" s="583"/>
      <c r="CG13" s="583"/>
      <c r="CH13" s="583"/>
      <c r="CI13" s="583"/>
      <c r="CJ13" s="583"/>
      <c r="CK13" s="583"/>
      <c r="CL13" s="583"/>
      <c r="CM13" s="583"/>
      <c r="CN13" s="583"/>
      <c r="CO13" s="583"/>
      <c r="CP13" s="583"/>
      <c r="CQ13" s="584"/>
      <c r="CR13" s="585">
        <v>1990502</v>
      </c>
      <c r="CS13" s="487"/>
      <c r="CT13" s="487"/>
      <c r="CU13" s="487"/>
      <c r="CV13" s="487"/>
      <c r="CW13" s="487"/>
      <c r="CX13" s="487"/>
      <c r="CY13" s="586"/>
      <c r="CZ13" s="622">
        <v>9.5</v>
      </c>
      <c r="DA13" s="622"/>
      <c r="DB13" s="622"/>
      <c r="DC13" s="622"/>
      <c r="DD13" s="589">
        <v>1012849</v>
      </c>
      <c r="DE13" s="487"/>
      <c r="DF13" s="487"/>
      <c r="DG13" s="487"/>
      <c r="DH13" s="487"/>
      <c r="DI13" s="487"/>
      <c r="DJ13" s="487"/>
      <c r="DK13" s="487"/>
      <c r="DL13" s="487"/>
      <c r="DM13" s="487"/>
      <c r="DN13" s="487"/>
      <c r="DO13" s="487"/>
      <c r="DP13" s="586"/>
      <c r="DQ13" s="589">
        <v>1148020</v>
      </c>
      <c r="DR13" s="487"/>
      <c r="DS13" s="487"/>
      <c r="DT13" s="487"/>
      <c r="DU13" s="487"/>
      <c r="DV13" s="487"/>
      <c r="DW13" s="487"/>
      <c r="DX13" s="487"/>
      <c r="DY13" s="487"/>
      <c r="DZ13" s="487"/>
      <c r="EA13" s="487"/>
      <c r="EB13" s="487"/>
      <c r="EC13" s="634"/>
    </row>
    <row r="14" spans="2:143" ht="11.25" customHeight="1" x14ac:dyDescent="0.15">
      <c r="B14" s="582" t="s">
        <v>347</v>
      </c>
      <c r="C14" s="583"/>
      <c r="D14" s="583"/>
      <c r="E14" s="583"/>
      <c r="F14" s="583"/>
      <c r="G14" s="583"/>
      <c r="H14" s="583"/>
      <c r="I14" s="583"/>
      <c r="J14" s="583"/>
      <c r="K14" s="583"/>
      <c r="L14" s="583"/>
      <c r="M14" s="583"/>
      <c r="N14" s="583"/>
      <c r="O14" s="583"/>
      <c r="P14" s="583"/>
      <c r="Q14" s="584"/>
      <c r="R14" s="585" t="s">
        <v>206</v>
      </c>
      <c r="S14" s="487"/>
      <c r="T14" s="487"/>
      <c r="U14" s="487"/>
      <c r="V14" s="487"/>
      <c r="W14" s="487"/>
      <c r="X14" s="487"/>
      <c r="Y14" s="586"/>
      <c r="Z14" s="622" t="s">
        <v>206</v>
      </c>
      <c r="AA14" s="622"/>
      <c r="AB14" s="622"/>
      <c r="AC14" s="622"/>
      <c r="AD14" s="623" t="s">
        <v>206</v>
      </c>
      <c r="AE14" s="623"/>
      <c r="AF14" s="623"/>
      <c r="AG14" s="623"/>
      <c r="AH14" s="623"/>
      <c r="AI14" s="623"/>
      <c r="AJ14" s="623"/>
      <c r="AK14" s="623"/>
      <c r="AL14" s="587" t="s">
        <v>206</v>
      </c>
      <c r="AM14" s="353"/>
      <c r="AN14" s="353"/>
      <c r="AO14" s="624"/>
      <c r="AP14" s="582" t="s">
        <v>224</v>
      </c>
      <c r="AQ14" s="583"/>
      <c r="AR14" s="583"/>
      <c r="AS14" s="583"/>
      <c r="AT14" s="583"/>
      <c r="AU14" s="583"/>
      <c r="AV14" s="583"/>
      <c r="AW14" s="583"/>
      <c r="AX14" s="583"/>
      <c r="AY14" s="583"/>
      <c r="AZ14" s="583"/>
      <c r="BA14" s="583"/>
      <c r="BB14" s="583"/>
      <c r="BC14" s="583"/>
      <c r="BD14" s="583"/>
      <c r="BE14" s="583"/>
      <c r="BF14" s="584"/>
      <c r="BG14" s="585">
        <v>107885</v>
      </c>
      <c r="BH14" s="487"/>
      <c r="BI14" s="487"/>
      <c r="BJ14" s="487"/>
      <c r="BK14" s="487"/>
      <c r="BL14" s="487"/>
      <c r="BM14" s="487"/>
      <c r="BN14" s="586"/>
      <c r="BO14" s="622">
        <v>2.5</v>
      </c>
      <c r="BP14" s="622"/>
      <c r="BQ14" s="622"/>
      <c r="BR14" s="622"/>
      <c r="BS14" s="589" t="s">
        <v>206</v>
      </c>
      <c r="BT14" s="487"/>
      <c r="BU14" s="487"/>
      <c r="BV14" s="487"/>
      <c r="BW14" s="487"/>
      <c r="BX14" s="487"/>
      <c r="BY14" s="487"/>
      <c r="BZ14" s="487"/>
      <c r="CA14" s="487"/>
      <c r="CB14" s="634"/>
      <c r="CD14" s="582" t="s">
        <v>348</v>
      </c>
      <c r="CE14" s="583"/>
      <c r="CF14" s="583"/>
      <c r="CG14" s="583"/>
      <c r="CH14" s="583"/>
      <c r="CI14" s="583"/>
      <c r="CJ14" s="583"/>
      <c r="CK14" s="583"/>
      <c r="CL14" s="583"/>
      <c r="CM14" s="583"/>
      <c r="CN14" s="583"/>
      <c r="CO14" s="583"/>
      <c r="CP14" s="583"/>
      <c r="CQ14" s="584"/>
      <c r="CR14" s="585">
        <v>765780</v>
      </c>
      <c r="CS14" s="487"/>
      <c r="CT14" s="487"/>
      <c r="CU14" s="487"/>
      <c r="CV14" s="487"/>
      <c r="CW14" s="487"/>
      <c r="CX14" s="487"/>
      <c r="CY14" s="586"/>
      <c r="CZ14" s="622">
        <v>3.6</v>
      </c>
      <c r="DA14" s="622"/>
      <c r="DB14" s="622"/>
      <c r="DC14" s="622"/>
      <c r="DD14" s="589">
        <v>229621</v>
      </c>
      <c r="DE14" s="487"/>
      <c r="DF14" s="487"/>
      <c r="DG14" s="487"/>
      <c r="DH14" s="487"/>
      <c r="DI14" s="487"/>
      <c r="DJ14" s="487"/>
      <c r="DK14" s="487"/>
      <c r="DL14" s="487"/>
      <c r="DM14" s="487"/>
      <c r="DN14" s="487"/>
      <c r="DO14" s="487"/>
      <c r="DP14" s="586"/>
      <c r="DQ14" s="589">
        <v>526618</v>
      </c>
      <c r="DR14" s="487"/>
      <c r="DS14" s="487"/>
      <c r="DT14" s="487"/>
      <c r="DU14" s="487"/>
      <c r="DV14" s="487"/>
      <c r="DW14" s="487"/>
      <c r="DX14" s="487"/>
      <c r="DY14" s="487"/>
      <c r="DZ14" s="487"/>
      <c r="EA14" s="487"/>
      <c r="EB14" s="487"/>
      <c r="EC14" s="634"/>
    </row>
    <row r="15" spans="2:143" ht="11.25" customHeight="1" x14ac:dyDescent="0.15">
      <c r="B15" s="582" t="s">
        <v>318</v>
      </c>
      <c r="C15" s="583"/>
      <c r="D15" s="583"/>
      <c r="E15" s="583"/>
      <c r="F15" s="583"/>
      <c r="G15" s="583"/>
      <c r="H15" s="583"/>
      <c r="I15" s="583"/>
      <c r="J15" s="583"/>
      <c r="K15" s="583"/>
      <c r="L15" s="583"/>
      <c r="M15" s="583"/>
      <c r="N15" s="583"/>
      <c r="O15" s="583"/>
      <c r="P15" s="583"/>
      <c r="Q15" s="584"/>
      <c r="R15" s="585" t="s">
        <v>206</v>
      </c>
      <c r="S15" s="487"/>
      <c r="T15" s="487"/>
      <c r="U15" s="487"/>
      <c r="V15" s="487"/>
      <c r="W15" s="487"/>
      <c r="X15" s="487"/>
      <c r="Y15" s="586"/>
      <c r="Z15" s="622" t="s">
        <v>206</v>
      </c>
      <c r="AA15" s="622"/>
      <c r="AB15" s="622"/>
      <c r="AC15" s="622"/>
      <c r="AD15" s="623" t="s">
        <v>206</v>
      </c>
      <c r="AE15" s="623"/>
      <c r="AF15" s="623"/>
      <c r="AG15" s="623"/>
      <c r="AH15" s="623"/>
      <c r="AI15" s="623"/>
      <c r="AJ15" s="623"/>
      <c r="AK15" s="623"/>
      <c r="AL15" s="587" t="s">
        <v>206</v>
      </c>
      <c r="AM15" s="353"/>
      <c r="AN15" s="353"/>
      <c r="AO15" s="624"/>
      <c r="AP15" s="582" t="s">
        <v>349</v>
      </c>
      <c r="AQ15" s="583"/>
      <c r="AR15" s="583"/>
      <c r="AS15" s="583"/>
      <c r="AT15" s="583"/>
      <c r="AU15" s="583"/>
      <c r="AV15" s="583"/>
      <c r="AW15" s="583"/>
      <c r="AX15" s="583"/>
      <c r="AY15" s="583"/>
      <c r="AZ15" s="583"/>
      <c r="BA15" s="583"/>
      <c r="BB15" s="583"/>
      <c r="BC15" s="583"/>
      <c r="BD15" s="583"/>
      <c r="BE15" s="583"/>
      <c r="BF15" s="584"/>
      <c r="BG15" s="585">
        <v>245255</v>
      </c>
      <c r="BH15" s="487"/>
      <c r="BI15" s="487"/>
      <c r="BJ15" s="487"/>
      <c r="BK15" s="487"/>
      <c r="BL15" s="487"/>
      <c r="BM15" s="487"/>
      <c r="BN15" s="586"/>
      <c r="BO15" s="622">
        <v>5.8</v>
      </c>
      <c r="BP15" s="622"/>
      <c r="BQ15" s="622"/>
      <c r="BR15" s="622"/>
      <c r="BS15" s="589" t="s">
        <v>206</v>
      </c>
      <c r="BT15" s="487"/>
      <c r="BU15" s="487"/>
      <c r="BV15" s="487"/>
      <c r="BW15" s="487"/>
      <c r="BX15" s="487"/>
      <c r="BY15" s="487"/>
      <c r="BZ15" s="487"/>
      <c r="CA15" s="487"/>
      <c r="CB15" s="634"/>
      <c r="CD15" s="582" t="s">
        <v>351</v>
      </c>
      <c r="CE15" s="583"/>
      <c r="CF15" s="583"/>
      <c r="CG15" s="583"/>
      <c r="CH15" s="583"/>
      <c r="CI15" s="583"/>
      <c r="CJ15" s="583"/>
      <c r="CK15" s="583"/>
      <c r="CL15" s="583"/>
      <c r="CM15" s="583"/>
      <c r="CN15" s="583"/>
      <c r="CO15" s="583"/>
      <c r="CP15" s="583"/>
      <c r="CQ15" s="584"/>
      <c r="CR15" s="585">
        <v>2832558</v>
      </c>
      <c r="CS15" s="487"/>
      <c r="CT15" s="487"/>
      <c r="CU15" s="487"/>
      <c r="CV15" s="487"/>
      <c r="CW15" s="487"/>
      <c r="CX15" s="487"/>
      <c r="CY15" s="586"/>
      <c r="CZ15" s="622">
        <v>13.5</v>
      </c>
      <c r="DA15" s="622"/>
      <c r="DB15" s="622"/>
      <c r="DC15" s="622"/>
      <c r="DD15" s="589">
        <v>1086057</v>
      </c>
      <c r="DE15" s="487"/>
      <c r="DF15" s="487"/>
      <c r="DG15" s="487"/>
      <c r="DH15" s="487"/>
      <c r="DI15" s="487"/>
      <c r="DJ15" s="487"/>
      <c r="DK15" s="487"/>
      <c r="DL15" s="487"/>
      <c r="DM15" s="487"/>
      <c r="DN15" s="487"/>
      <c r="DO15" s="487"/>
      <c r="DP15" s="586"/>
      <c r="DQ15" s="589">
        <v>1664092</v>
      </c>
      <c r="DR15" s="487"/>
      <c r="DS15" s="487"/>
      <c r="DT15" s="487"/>
      <c r="DU15" s="487"/>
      <c r="DV15" s="487"/>
      <c r="DW15" s="487"/>
      <c r="DX15" s="487"/>
      <c r="DY15" s="487"/>
      <c r="DZ15" s="487"/>
      <c r="EA15" s="487"/>
      <c r="EB15" s="487"/>
      <c r="EC15" s="634"/>
    </row>
    <row r="16" spans="2:143" ht="11.25" customHeight="1" x14ac:dyDescent="0.15">
      <c r="B16" s="582" t="s">
        <v>352</v>
      </c>
      <c r="C16" s="583"/>
      <c r="D16" s="583"/>
      <c r="E16" s="583"/>
      <c r="F16" s="583"/>
      <c r="G16" s="583"/>
      <c r="H16" s="583"/>
      <c r="I16" s="583"/>
      <c r="J16" s="583"/>
      <c r="K16" s="583"/>
      <c r="L16" s="583"/>
      <c r="M16" s="583"/>
      <c r="N16" s="583"/>
      <c r="O16" s="583"/>
      <c r="P16" s="583"/>
      <c r="Q16" s="584"/>
      <c r="R16" s="585">
        <v>10707</v>
      </c>
      <c r="S16" s="487"/>
      <c r="T16" s="487"/>
      <c r="U16" s="487"/>
      <c r="V16" s="487"/>
      <c r="W16" s="487"/>
      <c r="X16" s="487"/>
      <c r="Y16" s="586"/>
      <c r="Z16" s="622">
        <v>0.1</v>
      </c>
      <c r="AA16" s="622"/>
      <c r="AB16" s="622"/>
      <c r="AC16" s="622"/>
      <c r="AD16" s="623">
        <v>10707</v>
      </c>
      <c r="AE16" s="623"/>
      <c r="AF16" s="623"/>
      <c r="AG16" s="623"/>
      <c r="AH16" s="623"/>
      <c r="AI16" s="623"/>
      <c r="AJ16" s="623"/>
      <c r="AK16" s="623"/>
      <c r="AL16" s="587">
        <v>0.1</v>
      </c>
      <c r="AM16" s="353"/>
      <c r="AN16" s="353"/>
      <c r="AO16" s="624"/>
      <c r="AP16" s="582" t="s">
        <v>353</v>
      </c>
      <c r="AQ16" s="583"/>
      <c r="AR16" s="583"/>
      <c r="AS16" s="583"/>
      <c r="AT16" s="583"/>
      <c r="AU16" s="583"/>
      <c r="AV16" s="583"/>
      <c r="AW16" s="583"/>
      <c r="AX16" s="583"/>
      <c r="AY16" s="583"/>
      <c r="AZ16" s="583"/>
      <c r="BA16" s="583"/>
      <c r="BB16" s="583"/>
      <c r="BC16" s="583"/>
      <c r="BD16" s="583"/>
      <c r="BE16" s="583"/>
      <c r="BF16" s="584"/>
      <c r="BG16" s="585" t="s">
        <v>206</v>
      </c>
      <c r="BH16" s="487"/>
      <c r="BI16" s="487"/>
      <c r="BJ16" s="487"/>
      <c r="BK16" s="487"/>
      <c r="BL16" s="487"/>
      <c r="BM16" s="487"/>
      <c r="BN16" s="586"/>
      <c r="BO16" s="622" t="s">
        <v>206</v>
      </c>
      <c r="BP16" s="622"/>
      <c r="BQ16" s="622"/>
      <c r="BR16" s="622"/>
      <c r="BS16" s="589" t="s">
        <v>206</v>
      </c>
      <c r="BT16" s="487"/>
      <c r="BU16" s="487"/>
      <c r="BV16" s="487"/>
      <c r="BW16" s="487"/>
      <c r="BX16" s="487"/>
      <c r="BY16" s="487"/>
      <c r="BZ16" s="487"/>
      <c r="CA16" s="487"/>
      <c r="CB16" s="634"/>
      <c r="CD16" s="582" t="s">
        <v>354</v>
      </c>
      <c r="CE16" s="583"/>
      <c r="CF16" s="583"/>
      <c r="CG16" s="583"/>
      <c r="CH16" s="583"/>
      <c r="CI16" s="583"/>
      <c r="CJ16" s="583"/>
      <c r="CK16" s="583"/>
      <c r="CL16" s="583"/>
      <c r="CM16" s="583"/>
      <c r="CN16" s="583"/>
      <c r="CO16" s="583"/>
      <c r="CP16" s="583"/>
      <c r="CQ16" s="584"/>
      <c r="CR16" s="585" t="s">
        <v>206</v>
      </c>
      <c r="CS16" s="487"/>
      <c r="CT16" s="487"/>
      <c r="CU16" s="487"/>
      <c r="CV16" s="487"/>
      <c r="CW16" s="487"/>
      <c r="CX16" s="487"/>
      <c r="CY16" s="586"/>
      <c r="CZ16" s="622" t="s">
        <v>206</v>
      </c>
      <c r="DA16" s="622"/>
      <c r="DB16" s="622"/>
      <c r="DC16" s="622"/>
      <c r="DD16" s="589" t="s">
        <v>206</v>
      </c>
      <c r="DE16" s="487"/>
      <c r="DF16" s="487"/>
      <c r="DG16" s="487"/>
      <c r="DH16" s="487"/>
      <c r="DI16" s="487"/>
      <c r="DJ16" s="487"/>
      <c r="DK16" s="487"/>
      <c r="DL16" s="487"/>
      <c r="DM16" s="487"/>
      <c r="DN16" s="487"/>
      <c r="DO16" s="487"/>
      <c r="DP16" s="586"/>
      <c r="DQ16" s="589" t="s">
        <v>206</v>
      </c>
      <c r="DR16" s="487"/>
      <c r="DS16" s="487"/>
      <c r="DT16" s="487"/>
      <c r="DU16" s="487"/>
      <c r="DV16" s="487"/>
      <c r="DW16" s="487"/>
      <c r="DX16" s="487"/>
      <c r="DY16" s="487"/>
      <c r="DZ16" s="487"/>
      <c r="EA16" s="487"/>
      <c r="EB16" s="487"/>
      <c r="EC16" s="634"/>
    </row>
    <row r="17" spans="2:133" ht="11.25" customHeight="1" x14ac:dyDescent="0.15">
      <c r="B17" s="582" t="s">
        <v>355</v>
      </c>
      <c r="C17" s="583"/>
      <c r="D17" s="583"/>
      <c r="E17" s="583"/>
      <c r="F17" s="583"/>
      <c r="G17" s="583"/>
      <c r="H17" s="583"/>
      <c r="I17" s="583"/>
      <c r="J17" s="583"/>
      <c r="K17" s="583"/>
      <c r="L17" s="583"/>
      <c r="M17" s="583"/>
      <c r="N17" s="583"/>
      <c r="O17" s="583"/>
      <c r="P17" s="583"/>
      <c r="Q17" s="584"/>
      <c r="R17" s="585">
        <v>29507</v>
      </c>
      <c r="S17" s="487"/>
      <c r="T17" s="487"/>
      <c r="U17" s="487"/>
      <c r="V17" s="487"/>
      <c r="W17" s="487"/>
      <c r="X17" s="487"/>
      <c r="Y17" s="586"/>
      <c r="Z17" s="622">
        <v>0.1</v>
      </c>
      <c r="AA17" s="622"/>
      <c r="AB17" s="622"/>
      <c r="AC17" s="622"/>
      <c r="AD17" s="623">
        <v>29507</v>
      </c>
      <c r="AE17" s="623"/>
      <c r="AF17" s="623"/>
      <c r="AG17" s="623"/>
      <c r="AH17" s="623"/>
      <c r="AI17" s="623"/>
      <c r="AJ17" s="623"/>
      <c r="AK17" s="623"/>
      <c r="AL17" s="587">
        <v>0.3</v>
      </c>
      <c r="AM17" s="353"/>
      <c r="AN17" s="353"/>
      <c r="AO17" s="624"/>
      <c r="AP17" s="582" t="s">
        <v>356</v>
      </c>
      <c r="AQ17" s="583"/>
      <c r="AR17" s="583"/>
      <c r="AS17" s="583"/>
      <c r="AT17" s="583"/>
      <c r="AU17" s="583"/>
      <c r="AV17" s="583"/>
      <c r="AW17" s="583"/>
      <c r="AX17" s="583"/>
      <c r="AY17" s="583"/>
      <c r="AZ17" s="583"/>
      <c r="BA17" s="583"/>
      <c r="BB17" s="583"/>
      <c r="BC17" s="583"/>
      <c r="BD17" s="583"/>
      <c r="BE17" s="583"/>
      <c r="BF17" s="584"/>
      <c r="BG17" s="585" t="s">
        <v>206</v>
      </c>
      <c r="BH17" s="487"/>
      <c r="BI17" s="487"/>
      <c r="BJ17" s="487"/>
      <c r="BK17" s="487"/>
      <c r="BL17" s="487"/>
      <c r="BM17" s="487"/>
      <c r="BN17" s="586"/>
      <c r="BO17" s="622" t="s">
        <v>206</v>
      </c>
      <c r="BP17" s="622"/>
      <c r="BQ17" s="622"/>
      <c r="BR17" s="622"/>
      <c r="BS17" s="589" t="s">
        <v>206</v>
      </c>
      <c r="BT17" s="487"/>
      <c r="BU17" s="487"/>
      <c r="BV17" s="487"/>
      <c r="BW17" s="487"/>
      <c r="BX17" s="487"/>
      <c r="BY17" s="487"/>
      <c r="BZ17" s="487"/>
      <c r="CA17" s="487"/>
      <c r="CB17" s="634"/>
      <c r="CD17" s="582" t="s">
        <v>358</v>
      </c>
      <c r="CE17" s="583"/>
      <c r="CF17" s="583"/>
      <c r="CG17" s="583"/>
      <c r="CH17" s="583"/>
      <c r="CI17" s="583"/>
      <c r="CJ17" s="583"/>
      <c r="CK17" s="583"/>
      <c r="CL17" s="583"/>
      <c r="CM17" s="583"/>
      <c r="CN17" s="583"/>
      <c r="CO17" s="583"/>
      <c r="CP17" s="583"/>
      <c r="CQ17" s="584"/>
      <c r="CR17" s="585">
        <v>1717233</v>
      </c>
      <c r="CS17" s="487"/>
      <c r="CT17" s="487"/>
      <c r="CU17" s="487"/>
      <c r="CV17" s="487"/>
      <c r="CW17" s="487"/>
      <c r="CX17" s="487"/>
      <c r="CY17" s="586"/>
      <c r="CZ17" s="622">
        <v>8.1999999999999993</v>
      </c>
      <c r="DA17" s="622"/>
      <c r="DB17" s="622"/>
      <c r="DC17" s="622"/>
      <c r="DD17" s="589" t="s">
        <v>206</v>
      </c>
      <c r="DE17" s="487"/>
      <c r="DF17" s="487"/>
      <c r="DG17" s="487"/>
      <c r="DH17" s="487"/>
      <c r="DI17" s="487"/>
      <c r="DJ17" s="487"/>
      <c r="DK17" s="487"/>
      <c r="DL17" s="487"/>
      <c r="DM17" s="487"/>
      <c r="DN17" s="487"/>
      <c r="DO17" s="487"/>
      <c r="DP17" s="586"/>
      <c r="DQ17" s="589">
        <v>1697720</v>
      </c>
      <c r="DR17" s="487"/>
      <c r="DS17" s="487"/>
      <c r="DT17" s="487"/>
      <c r="DU17" s="487"/>
      <c r="DV17" s="487"/>
      <c r="DW17" s="487"/>
      <c r="DX17" s="487"/>
      <c r="DY17" s="487"/>
      <c r="DZ17" s="487"/>
      <c r="EA17" s="487"/>
      <c r="EB17" s="487"/>
      <c r="EC17" s="634"/>
    </row>
    <row r="18" spans="2:133" ht="11.25" customHeight="1" x14ac:dyDescent="0.15">
      <c r="B18" s="582" t="s">
        <v>166</v>
      </c>
      <c r="C18" s="583"/>
      <c r="D18" s="583"/>
      <c r="E18" s="583"/>
      <c r="F18" s="583"/>
      <c r="G18" s="583"/>
      <c r="H18" s="583"/>
      <c r="I18" s="583"/>
      <c r="J18" s="583"/>
      <c r="K18" s="583"/>
      <c r="L18" s="583"/>
      <c r="M18" s="583"/>
      <c r="N18" s="583"/>
      <c r="O18" s="583"/>
      <c r="P18" s="583"/>
      <c r="Q18" s="584"/>
      <c r="R18" s="585">
        <v>58190</v>
      </c>
      <c r="S18" s="487"/>
      <c r="T18" s="487"/>
      <c r="U18" s="487"/>
      <c r="V18" s="487"/>
      <c r="W18" s="487"/>
      <c r="X18" s="487"/>
      <c r="Y18" s="586"/>
      <c r="Z18" s="622">
        <v>0.3</v>
      </c>
      <c r="AA18" s="622"/>
      <c r="AB18" s="622"/>
      <c r="AC18" s="622"/>
      <c r="AD18" s="623">
        <v>58190</v>
      </c>
      <c r="AE18" s="623"/>
      <c r="AF18" s="623"/>
      <c r="AG18" s="623"/>
      <c r="AH18" s="623"/>
      <c r="AI18" s="623"/>
      <c r="AJ18" s="623"/>
      <c r="AK18" s="623"/>
      <c r="AL18" s="587">
        <v>0.6</v>
      </c>
      <c r="AM18" s="353"/>
      <c r="AN18" s="353"/>
      <c r="AO18" s="624"/>
      <c r="AP18" s="582" t="s">
        <v>102</v>
      </c>
      <c r="AQ18" s="583"/>
      <c r="AR18" s="583"/>
      <c r="AS18" s="583"/>
      <c r="AT18" s="583"/>
      <c r="AU18" s="583"/>
      <c r="AV18" s="583"/>
      <c r="AW18" s="583"/>
      <c r="AX18" s="583"/>
      <c r="AY18" s="583"/>
      <c r="AZ18" s="583"/>
      <c r="BA18" s="583"/>
      <c r="BB18" s="583"/>
      <c r="BC18" s="583"/>
      <c r="BD18" s="583"/>
      <c r="BE18" s="583"/>
      <c r="BF18" s="584"/>
      <c r="BG18" s="585" t="s">
        <v>206</v>
      </c>
      <c r="BH18" s="487"/>
      <c r="BI18" s="487"/>
      <c r="BJ18" s="487"/>
      <c r="BK18" s="487"/>
      <c r="BL18" s="487"/>
      <c r="BM18" s="487"/>
      <c r="BN18" s="586"/>
      <c r="BO18" s="622" t="s">
        <v>206</v>
      </c>
      <c r="BP18" s="622"/>
      <c r="BQ18" s="622"/>
      <c r="BR18" s="622"/>
      <c r="BS18" s="589" t="s">
        <v>206</v>
      </c>
      <c r="BT18" s="487"/>
      <c r="BU18" s="487"/>
      <c r="BV18" s="487"/>
      <c r="BW18" s="487"/>
      <c r="BX18" s="487"/>
      <c r="BY18" s="487"/>
      <c r="BZ18" s="487"/>
      <c r="CA18" s="487"/>
      <c r="CB18" s="634"/>
      <c r="CD18" s="582" t="s">
        <v>359</v>
      </c>
      <c r="CE18" s="583"/>
      <c r="CF18" s="583"/>
      <c r="CG18" s="583"/>
      <c r="CH18" s="583"/>
      <c r="CI18" s="583"/>
      <c r="CJ18" s="583"/>
      <c r="CK18" s="583"/>
      <c r="CL18" s="583"/>
      <c r="CM18" s="583"/>
      <c r="CN18" s="583"/>
      <c r="CO18" s="583"/>
      <c r="CP18" s="583"/>
      <c r="CQ18" s="584"/>
      <c r="CR18" s="585" t="s">
        <v>206</v>
      </c>
      <c r="CS18" s="487"/>
      <c r="CT18" s="487"/>
      <c r="CU18" s="487"/>
      <c r="CV18" s="487"/>
      <c r="CW18" s="487"/>
      <c r="CX18" s="487"/>
      <c r="CY18" s="586"/>
      <c r="CZ18" s="622" t="s">
        <v>206</v>
      </c>
      <c r="DA18" s="622"/>
      <c r="DB18" s="622"/>
      <c r="DC18" s="622"/>
      <c r="DD18" s="589" t="s">
        <v>206</v>
      </c>
      <c r="DE18" s="487"/>
      <c r="DF18" s="487"/>
      <c r="DG18" s="487"/>
      <c r="DH18" s="487"/>
      <c r="DI18" s="487"/>
      <c r="DJ18" s="487"/>
      <c r="DK18" s="487"/>
      <c r="DL18" s="487"/>
      <c r="DM18" s="487"/>
      <c r="DN18" s="487"/>
      <c r="DO18" s="487"/>
      <c r="DP18" s="586"/>
      <c r="DQ18" s="589" t="s">
        <v>206</v>
      </c>
      <c r="DR18" s="487"/>
      <c r="DS18" s="487"/>
      <c r="DT18" s="487"/>
      <c r="DU18" s="487"/>
      <c r="DV18" s="487"/>
      <c r="DW18" s="487"/>
      <c r="DX18" s="487"/>
      <c r="DY18" s="487"/>
      <c r="DZ18" s="487"/>
      <c r="EA18" s="487"/>
      <c r="EB18" s="487"/>
      <c r="EC18" s="634"/>
    </row>
    <row r="19" spans="2:133" ht="11.25" customHeight="1" x14ac:dyDescent="0.15">
      <c r="B19" s="582" t="s">
        <v>360</v>
      </c>
      <c r="C19" s="583"/>
      <c r="D19" s="583"/>
      <c r="E19" s="583"/>
      <c r="F19" s="583"/>
      <c r="G19" s="583"/>
      <c r="H19" s="583"/>
      <c r="I19" s="583"/>
      <c r="J19" s="583"/>
      <c r="K19" s="583"/>
      <c r="L19" s="583"/>
      <c r="M19" s="583"/>
      <c r="N19" s="583"/>
      <c r="O19" s="583"/>
      <c r="P19" s="583"/>
      <c r="Q19" s="584"/>
      <c r="R19" s="585">
        <v>50514</v>
      </c>
      <c r="S19" s="487"/>
      <c r="T19" s="487"/>
      <c r="U19" s="487"/>
      <c r="V19" s="487"/>
      <c r="W19" s="487"/>
      <c r="X19" s="487"/>
      <c r="Y19" s="586"/>
      <c r="Z19" s="622">
        <v>0.2</v>
      </c>
      <c r="AA19" s="622"/>
      <c r="AB19" s="622"/>
      <c r="AC19" s="622"/>
      <c r="AD19" s="623">
        <v>50514</v>
      </c>
      <c r="AE19" s="623"/>
      <c r="AF19" s="623"/>
      <c r="AG19" s="623"/>
      <c r="AH19" s="623"/>
      <c r="AI19" s="623"/>
      <c r="AJ19" s="623"/>
      <c r="AK19" s="623"/>
      <c r="AL19" s="587">
        <v>0.6</v>
      </c>
      <c r="AM19" s="353"/>
      <c r="AN19" s="353"/>
      <c r="AO19" s="624"/>
      <c r="AP19" s="582" t="s">
        <v>233</v>
      </c>
      <c r="AQ19" s="583"/>
      <c r="AR19" s="583"/>
      <c r="AS19" s="583"/>
      <c r="AT19" s="583"/>
      <c r="AU19" s="583"/>
      <c r="AV19" s="583"/>
      <c r="AW19" s="583"/>
      <c r="AX19" s="583"/>
      <c r="AY19" s="583"/>
      <c r="AZ19" s="583"/>
      <c r="BA19" s="583"/>
      <c r="BB19" s="583"/>
      <c r="BC19" s="583"/>
      <c r="BD19" s="583"/>
      <c r="BE19" s="583"/>
      <c r="BF19" s="584"/>
      <c r="BG19" s="585" t="s">
        <v>206</v>
      </c>
      <c r="BH19" s="487"/>
      <c r="BI19" s="487"/>
      <c r="BJ19" s="487"/>
      <c r="BK19" s="487"/>
      <c r="BL19" s="487"/>
      <c r="BM19" s="487"/>
      <c r="BN19" s="586"/>
      <c r="BO19" s="622" t="s">
        <v>206</v>
      </c>
      <c r="BP19" s="622"/>
      <c r="BQ19" s="622"/>
      <c r="BR19" s="622"/>
      <c r="BS19" s="589" t="s">
        <v>206</v>
      </c>
      <c r="BT19" s="487"/>
      <c r="BU19" s="487"/>
      <c r="BV19" s="487"/>
      <c r="BW19" s="487"/>
      <c r="BX19" s="487"/>
      <c r="BY19" s="487"/>
      <c r="BZ19" s="487"/>
      <c r="CA19" s="487"/>
      <c r="CB19" s="634"/>
      <c r="CD19" s="582" t="s">
        <v>361</v>
      </c>
      <c r="CE19" s="583"/>
      <c r="CF19" s="583"/>
      <c r="CG19" s="583"/>
      <c r="CH19" s="583"/>
      <c r="CI19" s="583"/>
      <c r="CJ19" s="583"/>
      <c r="CK19" s="583"/>
      <c r="CL19" s="583"/>
      <c r="CM19" s="583"/>
      <c r="CN19" s="583"/>
      <c r="CO19" s="583"/>
      <c r="CP19" s="583"/>
      <c r="CQ19" s="584"/>
      <c r="CR19" s="585" t="s">
        <v>206</v>
      </c>
      <c r="CS19" s="487"/>
      <c r="CT19" s="487"/>
      <c r="CU19" s="487"/>
      <c r="CV19" s="487"/>
      <c r="CW19" s="487"/>
      <c r="CX19" s="487"/>
      <c r="CY19" s="586"/>
      <c r="CZ19" s="622" t="s">
        <v>206</v>
      </c>
      <c r="DA19" s="622"/>
      <c r="DB19" s="622"/>
      <c r="DC19" s="622"/>
      <c r="DD19" s="589" t="s">
        <v>206</v>
      </c>
      <c r="DE19" s="487"/>
      <c r="DF19" s="487"/>
      <c r="DG19" s="487"/>
      <c r="DH19" s="487"/>
      <c r="DI19" s="487"/>
      <c r="DJ19" s="487"/>
      <c r="DK19" s="487"/>
      <c r="DL19" s="487"/>
      <c r="DM19" s="487"/>
      <c r="DN19" s="487"/>
      <c r="DO19" s="487"/>
      <c r="DP19" s="586"/>
      <c r="DQ19" s="589" t="s">
        <v>206</v>
      </c>
      <c r="DR19" s="487"/>
      <c r="DS19" s="487"/>
      <c r="DT19" s="487"/>
      <c r="DU19" s="487"/>
      <c r="DV19" s="487"/>
      <c r="DW19" s="487"/>
      <c r="DX19" s="487"/>
      <c r="DY19" s="487"/>
      <c r="DZ19" s="487"/>
      <c r="EA19" s="487"/>
      <c r="EB19" s="487"/>
      <c r="EC19" s="634"/>
    </row>
    <row r="20" spans="2:133" ht="11.25" customHeight="1" x14ac:dyDescent="0.15">
      <c r="B20" s="582" t="s">
        <v>76</v>
      </c>
      <c r="C20" s="583"/>
      <c r="D20" s="583"/>
      <c r="E20" s="583"/>
      <c r="F20" s="583"/>
      <c r="G20" s="583"/>
      <c r="H20" s="583"/>
      <c r="I20" s="583"/>
      <c r="J20" s="583"/>
      <c r="K20" s="583"/>
      <c r="L20" s="583"/>
      <c r="M20" s="583"/>
      <c r="N20" s="583"/>
      <c r="O20" s="583"/>
      <c r="P20" s="583"/>
      <c r="Q20" s="584"/>
      <c r="R20" s="585">
        <v>5174</v>
      </c>
      <c r="S20" s="487"/>
      <c r="T20" s="487"/>
      <c r="U20" s="487"/>
      <c r="V20" s="487"/>
      <c r="W20" s="487"/>
      <c r="X20" s="487"/>
      <c r="Y20" s="586"/>
      <c r="Z20" s="622">
        <v>0</v>
      </c>
      <c r="AA20" s="622"/>
      <c r="AB20" s="622"/>
      <c r="AC20" s="622"/>
      <c r="AD20" s="623">
        <v>5174</v>
      </c>
      <c r="AE20" s="623"/>
      <c r="AF20" s="623"/>
      <c r="AG20" s="623"/>
      <c r="AH20" s="623"/>
      <c r="AI20" s="623"/>
      <c r="AJ20" s="623"/>
      <c r="AK20" s="623"/>
      <c r="AL20" s="587">
        <v>0.1</v>
      </c>
      <c r="AM20" s="353"/>
      <c r="AN20" s="353"/>
      <c r="AO20" s="624"/>
      <c r="AP20" s="582" t="s">
        <v>362</v>
      </c>
      <c r="AQ20" s="583"/>
      <c r="AR20" s="583"/>
      <c r="AS20" s="583"/>
      <c r="AT20" s="583"/>
      <c r="AU20" s="583"/>
      <c r="AV20" s="583"/>
      <c r="AW20" s="583"/>
      <c r="AX20" s="583"/>
      <c r="AY20" s="583"/>
      <c r="AZ20" s="583"/>
      <c r="BA20" s="583"/>
      <c r="BB20" s="583"/>
      <c r="BC20" s="583"/>
      <c r="BD20" s="583"/>
      <c r="BE20" s="583"/>
      <c r="BF20" s="584"/>
      <c r="BG20" s="585" t="s">
        <v>206</v>
      </c>
      <c r="BH20" s="487"/>
      <c r="BI20" s="487"/>
      <c r="BJ20" s="487"/>
      <c r="BK20" s="487"/>
      <c r="BL20" s="487"/>
      <c r="BM20" s="487"/>
      <c r="BN20" s="586"/>
      <c r="BO20" s="622" t="s">
        <v>206</v>
      </c>
      <c r="BP20" s="622"/>
      <c r="BQ20" s="622"/>
      <c r="BR20" s="622"/>
      <c r="BS20" s="589" t="s">
        <v>206</v>
      </c>
      <c r="BT20" s="487"/>
      <c r="BU20" s="487"/>
      <c r="BV20" s="487"/>
      <c r="BW20" s="487"/>
      <c r="BX20" s="487"/>
      <c r="BY20" s="487"/>
      <c r="BZ20" s="487"/>
      <c r="CA20" s="487"/>
      <c r="CB20" s="634"/>
      <c r="CD20" s="582" t="s">
        <v>196</v>
      </c>
      <c r="CE20" s="583"/>
      <c r="CF20" s="583"/>
      <c r="CG20" s="583"/>
      <c r="CH20" s="583"/>
      <c r="CI20" s="583"/>
      <c r="CJ20" s="583"/>
      <c r="CK20" s="583"/>
      <c r="CL20" s="583"/>
      <c r="CM20" s="583"/>
      <c r="CN20" s="583"/>
      <c r="CO20" s="583"/>
      <c r="CP20" s="583"/>
      <c r="CQ20" s="584"/>
      <c r="CR20" s="585">
        <v>21046910</v>
      </c>
      <c r="CS20" s="487"/>
      <c r="CT20" s="487"/>
      <c r="CU20" s="487"/>
      <c r="CV20" s="487"/>
      <c r="CW20" s="487"/>
      <c r="CX20" s="487"/>
      <c r="CY20" s="586"/>
      <c r="CZ20" s="622">
        <v>100</v>
      </c>
      <c r="DA20" s="622"/>
      <c r="DB20" s="622"/>
      <c r="DC20" s="622"/>
      <c r="DD20" s="589">
        <v>2988037</v>
      </c>
      <c r="DE20" s="487"/>
      <c r="DF20" s="487"/>
      <c r="DG20" s="487"/>
      <c r="DH20" s="487"/>
      <c r="DI20" s="487"/>
      <c r="DJ20" s="487"/>
      <c r="DK20" s="487"/>
      <c r="DL20" s="487"/>
      <c r="DM20" s="487"/>
      <c r="DN20" s="487"/>
      <c r="DO20" s="487"/>
      <c r="DP20" s="586"/>
      <c r="DQ20" s="589">
        <v>11264072</v>
      </c>
      <c r="DR20" s="487"/>
      <c r="DS20" s="487"/>
      <c r="DT20" s="487"/>
      <c r="DU20" s="487"/>
      <c r="DV20" s="487"/>
      <c r="DW20" s="487"/>
      <c r="DX20" s="487"/>
      <c r="DY20" s="487"/>
      <c r="DZ20" s="487"/>
      <c r="EA20" s="487"/>
      <c r="EB20" s="487"/>
      <c r="EC20" s="634"/>
    </row>
    <row r="21" spans="2:133" ht="11.25" customHeight="1" x14ac:dyDescent="0.15">
      <c r="B21" s="582" t="s">
        <v>364</v>
      </c>
      <c r="C21" s="583"/>
      <c r="D21" s="583"/>
      <c r="E21" s="583"/>
      <c r="F21" s="583"/>
      <c r="G21" s="583"/>
      <c r="H21" s="583"/>
      <c r="I21" s="583"/>
      <c r="J21" s="583"/>
      <c r="K21" s="583"/>
      <c r="L21" s="583"/>
      <c r="M21" s="583"/>
      <c r="N21" s="583"/>
      <c r="O21" s="583"/>
      <c r="P21" s="583"/>
      <c r="Q21" s="584"/>
      <c r="R21" s="585">
        <v>2502</v>
      </c>
      <c r="S21" s="487"/>
      <c r="T21" s="487"/>
      <c r="U21" s="487"/>
      <c r="V21" s="487"/>
      <c r="W21" s="487"/>
      <c r="X21" s="487"/>
      <c r="Y21" s="586"/>
      <c r="Z21" s="622">
        <v>0</v>
      </c>
      <c r="AA21" s="622"/>
      <c r="AB21" s="622"/>
      <c r="AC21" s="622"/>
      <c r="AD21" s="623">
        <v>2502</v>
      </c>
      <c r="AE21" s="623"/>
      <c r="AF21" s="623"/>
      <c r="AG21" s="623"/>
      <c r="AH21" s="623"/>
      <c r="AI21" s="623"/>
      <c r="AJ21" s="623"/>
      <c r="AK21" s="623"/>
      <c r="AL21" s="587">
        <v>0</v>
      </c>
      <c r="AM21" s="353"/>
      <c r="AN21" s="353"/>
      <c r="AO21" s="624"/>
      <c r="AP21" s="661" t="s">
        <v>365</v>
      </c>
      <c r="AQ21" s="664"/>
      <c r="AR21" s="664"/>
      <c r="AS21" s="664"/>
      <c r="AT21" s="664"/>
      <c r="AU21" s="664"/>
      <c r="AV21" s="664"/>
      <c r="AW21" s="664"/>
      <c r="AX21" s="664"/>
      <c r="AY21" s="664"/>
      <c r="AZ21" s="664"/>
      <c r="BA21" s="664"/>
      <c r="BB21" s="664"/>
      <c r="BC21" s="664"/>
      <c r="BD21" s="664"/>
      <c r="BE21" s="664"/>
      <c r="BF21" s="663"/>
      <c r="BG21" s="585" t="s">
        <v>206</v>
      </c>
      <c r="BH21" s="487"/>
      <c r="BI21" s="487"/>
      <c r="BJ21" s="487"/>
      <c r="BK21" s="487"/>
      <c r="BL21" s="487"/>
      <c r="BM21" s="487"/>
      <c r="BN21" s="586"/>
      <c r="BO21" s="622" t="s">
        <v>206</v>
      </c>
      <c r="BP21" s="622"/>
      <c r="BQ21" s="622"/>
      <c r="BR21" s="622"/>
      <c r="BS21" s="589" t="s">
        <v>206</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340</v>
      </c>
      <c r="C22" s="583"/>
      <c r="D22" s="583"/>
      <c r="E22" s="583"/>
      <c r="F22" s="583"/>
      <c r="G22" s="583"/>
      <c r="H22" s="583"/>
      <c r="I22" s="583"/>
      <c r="J22" s="583"/>
      <c r="K22" s="583"/>
      <c r="L22" s="583"/>
      <c r="M22" s="583"/>
      <c r="N22" s="583"/>
      <c r="O22" s="583"/>
      <c r="P22" s="583"/>
      <c r="Q22" s="584"/>
      <c r="R22" s="585">
        <v>4486484</v>
      </c>
      <c r="S22" s="487"/>
      <c r="T22" s="487"/>
      <c r="U22" s="487"/>
      <c r="V22" s="487"/>
      <c r="W22" s="487"/>
      <c r="X22" s="487"/>
      <c r="Y22" s="586"/>
      <c r="Z22" s="622">
        <v>21.1</v>
      </c>
      <c r="AA22" s="622"/>
      <c r="AB22" s="622"/>
      <c r="AC22" s="622"/>
      <c r="AD22" s="623">
        <v>3851738</v>
      </c>
      <c r="AE22" s="623"/>
      <c r="AF22" s="623"/>
      <c r="AG22" s="623"/>
      <c r="AH22" s="623"/>
      <c r="AI22" s="623"/>
      <c r="AJ22" s="623"/>
      <c r="AK22" s="623"/>
      <c r="AL22" s="587">
        <v>42</v>
      </c>
      <c r="AM22" s="353"/>
      <c r="AN22" s="353"/>
      <c r="AO22" s="624"/>
      <c r="AP22" s="661" t="s">
        <v>368</v>
      </c>
      <c r="AQ22" s="664"/>
      <c r="AR22" s="664"/>
      <c r="AS22" s="664"/>
      <c r="AT22" s="664"/>
      <c r="AU22" s="664"/>
      <c r="AV22" s="664"/>
      <c r="AW22" s="664"/>
      <c r="AX22" s="664"/>
      <c r="AY22" s="664"/>
      <c r="AZ22" s="664"/>
      <c r="BA22" s="664"/>
      <c r="BB22" s="664"/>
      <c r="BC22" s="664"/>
      <c r="BD22" s="664"/>
      <c r="BE22" s="664"/>
      <c r="BF22" s="663"/>
      <c r="BG22" s="585" t="s">
        <v>206</v>
      </c>
      <c r="BH22" s="487"/>
      <c r="BI22" s="487"/>
      <c r="BJ22" s="487"/>
      <c r="BK22" s="487"/>
      <c r="BL22" s="487"/>
      <c r="BM22" s="487"/>
      <c r="BN22" s="586"/>
      <c r="BO22" s="622" t="s">
        <v>206</v>
      </c>
      <c r="BP22" s="622"/>
      <c r="BQ22" s="622"/>
      <c r="BR22" s="622"/>
      <c r="BS22" s="589" t="s">
        <v>206</v>
      </c>
      <c r="BT22" s="487"/>
      <c r="BU22" s="487"/>
      <c r="BV22" s="487"/>
      <c r="BW22" s="487"/>
      <c r="BX22" s="487"/>
      <c r="BY22" s="487"/>
      <c r="BZ22" s="487"/>
      <c r="CA22" s="487"/>
      <c r="CB22" s="634"/>
      <c r="CD22" s="517" t="s">
        <v>369</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299</v>
      </c>
      <c r="C23" s="583"/>
      <c r="D23" s="583"/>
      <c r="E23" s="583"/>
      <c r="F23" s="583"/>
      <c r="G23" s="583"/>
      <c r="H23" s="583"/>
      <c r="I23" s="583"/>
      <c r="J23" s="583"/>
      <c r="K23" s="583"/>
      <c r="L23" s="583"/>
      <c r="M23" s="583"/>
      <c r="N23" s="583"/>
      <c r="O23" s="583"/>
      <c r="P23" s="583"/>
      <c r="Q23" s="584"/>
      <c r="R23" s="585">
        <v>3851738</v>
      </c>
      <c r="S23" s="487"/>
      <c r="T23" s="487"/>
      <c r="U23" s="487"/>
      <c r="V23" s="487"/>
      <c r="W23" s="487"/>
      <c r="X23" s="487"/>
      <c r="Y23" s="586"/>
      <c r="Z23" s="622">
        <v>18.100000000000001</v>
      </c>
      <c r="AA23" s="622"/>
      <c r="AB23" s="622"/>
      <c r="AC23" s="622"/>
      <c r="AD23" s="623">
        <v>3851738</v>
      </c>
      <c r="AE23" s="623"/>
      <c r="AF23" s="623"/>
      <c r="AG23" s="623"/>
      <c r="AH23" s="623"/>
      <c r="AI23" s="623"/>
      <c r="AJ23" s="623"/>
      <c r="AK23" s="623"/>
      <c r="AL23" s="587">
        <v>42</v>
      </c>
      <c r="AM23" s="353"/>
      <c r="AN23" s="353"/>
      <c r="AO23" s="624"/>
      <c r="AP23" s="661" t="s">
        <v>126</v>
      </c>
      <c r="AQ23" s="664"/>
      <c r="AR23" s="664"/>
      <c r="AS23" s="664"/>
      <c r="AT23" s="664"/>
      <c r="AU23" s="664"/>
      <c r="AV23" s="664"/>
      <c r="AW23" s="664"/>
      <c r="AX23" s="664"/>
      <c r="AY23" s="664"/>
      <c r="AZ23" s="664"/>
      <c r="BA23" s="664"/>
      <c r="BB23" s="664"/>
      <c r="BC23" s="664"/>
      <c r="BD23" s="664"/>
      <c r="BE23" s="664"/>
      <c r="BF23" s="663"/>
      <c r="BG23" s="585" t="s">
        <v>206</v>
      </c>
      <c r="BH23" s="487"/>
      <c r="BI23" s="487"/>
      <c r="BJ23" s="487"/>
      <c r="BK23" s="487"/>
      <c r="BL23" s="487"/>
      <c r="BM23" s="487"/>
      <c r="BN23" s="586"/>
      <c r="BO23" s="622" t="s">
        <v>206</v>
      </c>
      <c r="BP23" s="622"/>
      <c r="BQ23" s="622"/>
      <c r="BR23" s="622"/>
      <c r="BS23" s="589" t="s">
        <v>206</v>
      </c>
      <c r="BT23" s="487"/>
      <c r="BU23" s="487"/>
      <c r="BV23" s="487"/>
      <c r="BW23" s="487"/>
      <c r="BX23" s="487"/>
      <c r="BY23" s="487"/>
      <c r="BZ23" s="487"/>
      <c r="CA23" s="487"/>
      <c r="CB23" s="634"/>
      <c r="CD23" s="517" t="s">
        <v>314</v>
      </c>
      <c r="CE23" s="518"/>
      <c r="CF23" s="518"/>
      <c r="CG23" s="518"/>
      <c r="CH23" s="518"/>
      <c r="CI23" s="518"/>
      <c r="CJ23" s="518"/>
      <c r="CK23" s="518"/>
      <c r="CL23" s="518"/>
      <c r="CM23" s="518"/>
      <c r="CN23" s="518"/>
      <c r="CO23" s="518"/>
      <c r="CP23" s="518"/>
      <c r="CQ23" s="560"/>
      <c r="CR23" s="517" t="s">
        <v>370</v>
      </c>
      <c r="CS23" s="518"/>
      <c r="CT23" s="518"/>
      <c r="CU23" s="518"/>
      <c r="CV23" s="518"/>
      <c r="CW23" s="518"/>
      <c r="CX23" s="518"/>
      <c r="CY23" s="560"/>
      <c r="CZ23" s="517" t="s">
        <v>374</v>
      </c>
      <c r="DA23" s="518"/>
      <c r="DB23" s="518"/>
      <c r="DC23" s="560"/>
      <c r="DD23" s="517" t="s">
        <v>152</v>
      </c>
      <c r="DE23" s="518"/>
      <c r="DF23" s="518"/>
      <c r="DG23" s="518"/>
      <c r="DH23" s="518"/>
      <c r="DI23" s="518"/>
      <c r="DJ23" s="518"/>
      <c r="DK23" s="560"/>
      <c r="DL23" s="665" t="s">
        <v>376</v>
      </c>
      <c r="DM23" s="666"/>
      <c r="DN23" s="666"/>
      <c r="DO23" s="666"/>
      <c r="DP23" s="666"/>
      <c r="DQ23" s="666"/>
      <c r="DR23" s="666"/>
      <c r="DS23" s="666"/>
      <c r="DT23" s="666"/>
      <c r="DU23" s="666"/>
      <c r="DV23" s="667"/>
      <c r="DW23" s="517" t="s">
        <v>377</v>
      </c>
      <c r="DX23" s="518"/>
      <c r="DY23" s="518"/>
      <c r="DZ23" s="518"/>
      <c r="EA23" s="518"/>
      <c r="EB23" s="518"/>
      <c r="EC23" s="560"/>
    </row>
    <row r="24" spans="2:133" ht="11.25" customHeight="1" x14ac:dyDescent="0.15">
      <c r="B24" s="582" t="s">
        <v>296</v>
      </c>
      <c r="C24" s="583"/>
      <c r="D24" s="583"/>
      <c r="E24" s="583"/>
      <c r="F24" s="583"/>
      <c r="G24" s="583"/>
      <c r="H24" s="583"/>
      <c r="I24" s="583"/>
      <c r="J24" s="583"/>
      <c r="K24" s="583"/>
      <c r="L24" s="583"/>
      <c r="M24" s="583"/>
      <c r="N24" s="583"/>
      <c r="O24" s="583"/>
      <c r="P24" s="583"/>
      <c r="Q24" s="584"/>
      <c r="R24" s="585">
        <v>634746</v>
      </c>
      <c r="S24" s="487"/>
      <c r="T24" s="487"/>
      <c r="U24" s="487"/>
      <c r="V24" s="487"/>
      <c r="W24" s="487"/>
      <c r="X24" s="487"/>
      <c r="Y24" s="586"/>
      <c r="Z24" s="622">
        <v>3</v>
      </c>
      <c r="AA24" s="622"/>
      <c r="AB24" s="622"/>
      <c r="AC24" s="622"/>
      <c r="AD24" s="623" t="s">
        <v>206</v>
      </c>
      <c r="AE24" s="623"/>
      <c r="AF24" s="623"/>
      <c r="AG24" s="623"/>
      <c r="AH24" s="623"/>
      <c r="AI24" s="623"/>
      <c r="AJ24" s="623"/>
      <c r="AK24" s="623"/>
      <c r="AL24" s="587" t="s">
        <v>206</v>
      </c>
      <c r="AM24" s="353"/>
      <c r="AN24" s="353"/>
      <c r="AO24" s="624"/>
      <c r="AP24" s="661" t="s">
        <v>378</v>
      </c>
      <c r="AQ24" s="664"/>
      <c r="AR24" s="664"/>
      <c r="AS24" s="664"/>
      <c r="AT24" s="664"/>
      <c r="AU24" s="664"/>
      <c r="AV24" s="664"/>
      <c r="AW24" s="664"/>
      <c r="AX24" s="664"/>
      <c r="AY24" s="664"/>
      <c r="AZ24" s="664"/>
      <c r="BA24" s="664"/>
      <c r="BB24" s="664"/>
      <c r="BC24" s="664"/>
      <c r="BD24" s="664"/>
      <c r="BE24" s="664"/>
      <c r="BF24" s="663"/>
      <c r="BG24" s="585" t="s">
        <v>206</v>
      </c>
      <c r="BH24" s="487"/>
      <c r="BI24" s="487"/>
      <c r="BJ24" s="487"/>
      <c r="BK24" s="487"/>
      <c r="BL24" s="487"/>
      <c r="BM24" s="487"/>
      <c r="BN24" s="586"/>
      <c r="BO24" s="622" t="s">
        <v>206</v>
      </c>
      <c r="BP24" s="622"/>
      <c r="BQ24" s="622"/>
      <c r="BR24" s="622"/>
      <c r="BS24" s="589" t="s">
        <v>206</v>
      </c>
      <c r="BT24" s="487"/>
      <c r="BU24" s="487"/>
      <c r="BV24" s="487"/>
      <c r="BW24" s="487"/>
      <c r="BX24" s="487"/>
      <c r="BY24" s="487"/>
      <c r="BZ24" s="487"/>
      <c r="CA24" s="487"/>
      <c r="CB24" s="634"/>
      <c r="CD24" s="642" t="s">
        <v>379</v>
      </c>
      <c r="CE24" s="643"/>
      <c r="CF24" s="643"/>
      <c r="CG24" s="643"/>
      <c r="CH24" s="643"/>
      <c r="CI24" s="643"/>
      <c r="CJ24" s="643"/>
      <c r="CK24" s="643"/>
      <c r="CL24" s="643"/>
      <c r="CM24" s="643"/>
      <c r="CN24" s="643"/>
      <c r="CO24" s="643"/>
      <c r="CP24" s="643"/>
      <c r="CQ24" s="644"/>
      <c r="CR24" s="639">
        <v>8019885</v>
      </c>
      <c r="CS24" s="640"/>
      <c r="CT24" s="640"/>
      <c r="CU24" s="640"/>
      <c r="CV24" s="640"/>
      <c r="CW24" s="640"/>
      <c r="CX24" s="640"/>
      <c r="CY24" s="668"/>
      <c r="CZ24" s="669">
        <v>38.1</v>
      </c>
      <c r="DA24" s="649"/>
      <c r="DB24" s="649"/>
      <c r="DC24" s="670"/>
      <c r="DD24" s="671">
        <v>5387890</v>
      </c>
      <c r="DE24" s="640"/>
      <c r="DF24" s="640"/>
      <c r="DG24" s="640"/>
      <c r="DH24" s="640"/>
      <c r="DI24" s="640"/>
      <c r="DJ24" s="640"/>
      <c r="DK24" s="668"/>
      <c r="DL24" s="671">
        <v>5288897</v>
      </c>
      <c r="DM24" s="640"/>
      <c r="DN24" s="640"/>
      <c r="DO24" s="640"/>
      <c r="DP24" s="640"/>
      <c r="DQ24" s="640"/>
      <c r="DR24" s="640"/>
      <c r="DS24" s="640"/>
      <c r="DT24" s="640"/>
      <c r="DU24" s="640"/>
      <c r="DV24" s="668"/>
      <c r="DW24" s="669">
        <v>55.1</v>
      </c>
      <c r="DX24" s="649"/>
      <c r="DY24" s="649"/>
      <c r="DZ24" s="649"/>
      <c r="EA24" s="649"/>
      <c r="EB24" s="649"/>
      <c r="EC24" s="672"/>
    </row>
    <row r="25" spans="2:133" ht="11.25" customHeight="1" x14ac:dyDescent="0.15">
      <c r="B25" s="582" t="s">
        <v>382</v>
      </c>
      <c r="C25" s="583"/>
      <c r="D25" s="583"/>
      <c r="E25" s="583"/>
      <c r="F25" s="583"/>
      <c r="G25" s="583"/>
      <c r="H25" s="583"/>
      <c r="I25" s="583"/>
      <c r="J25" s="583"/>
      <c r="K25" s="583"/>
      <c r="L25" s="583"/>
      <c r="M25" s="583"/>
      <c r="N25" s="583"/>
      <c r="O25" s="583"/>
      <c r="P25" s="583"/>
      <c r="Q25" s="584"/>
      <c r="R25" s="585" t="s">
        <v>206</v>
      </c>
      <c r="S25" s="487"/>
      <c r="T25" s="487"/>
      <c r="U25" s="487"/>
      <c r="V25" s="487"/>
      <c r="W25" s="487"/>
      <c r="X25" s="487"/>
      <c r="Y25" s="586"/>
      <c r="Z25" s="622" t="s">
        <v>206</v>
      </c>
      <c r="AA25" s="622"/>
      <c r="AB25" s="622"/>
      <c r="AC25" s="622"/>
      <c r="AD25" s="623" t="s">
        <v>206</v>
      </c>
      <c r="AE25" s="623"/>
      <c r="AF25" s="623"/>
      <c r="AG25" s="623"/>
      <c r="AH25" s="623"/>
      <c r="AI25" s="623"/>
      <c r="AJ25" s="623"/>
      <c r="AK25" s="623"/>
      <c r="AL25" s="587" t="s">
        <v>206</v>
      </c>
      <c r="AM25" s="353"/>
      <c r="AN25" s="353"/>
      <c r="AO25" s="624"/>
      <c r="AP25" s="661" t="s">
        <v>277</v>
      </c>
      <c r="AQ25" s="664"/>
      <c r="AR25" s="664"/>
      <c r="AS25" s="664"/>
      <c r="AT25" s="664"/>
      <c r="AU25" s="664"/>
      <c r="AV25" s="664"/>
      <c r="AW25" s="664"/>
      <c r="AX25" s="664"/>
      <c r="AY25" s="664"/>
      <c r="AZ25" s="664"/>
      <c r="BA25" s="664"/>
      <c r="BB25" s="664"/>
      <c r="BC25" s="664"/>
      <c r="BD25" s="664"/>
      <c r="BE25" s="664"/>
      <c r="BF25" s="663"/>
      <c r="BG25" s="585" t="s">
        <v>206</v>
      </c>
      <c r="BH25" s="487"/>
      <c r="BI25" s="487"/>
      <c r="BJ25" s="487"/>
      <c r="BK25" s="487"/>
      <c r="BL25" s="487"/>
      <c r="BM25" s="487"/>
      <c r="BN25" s="586"/>
      <c r="BO25" s="622" t="s">
        <v>206</v>
      </c>
      <c r="BP25" s="622"/>
      <c r="BQ25" s="622"/>
      <c r="BR25" s="622"/>
      <c r="BS25" s="589" t="s">
        <v>206</v>
      </c>
      <c r="BT25" s="487"/>
      <c r="BU25" s="487"/>
      <c r="BV25" s="487"/>
      <c r="BW25" s="487"/>
      <c r="BX25" s="487"/>
      <c r="BY25" s="487"/>
      <c r="BZ25" s="487"/>
      <c r="CA25" s="487"/>
      <c r="CB25" s="634"/>
      <c r="CD25" s="582" t="s">
        <v>204</v>
      </c>
      <c r="CE25" s="583"/>
      <c r="CF25" s="583"/>
      <c r="CG25" s="583"/>
      <c r="CH25" s="583"/>
      <c r="CI25" s="583"/>
      <c r="CJ25" s="583"/>
      <c r="CK25" s="583"/>
      <c r="CL25" s="583"/>
      <c r="CM25" s="583"/>
      <c r="CN25" s="583"/>
      <c r="CO25" s="583"/>
      <c r="CP25" s="583"/>
      <c r="CQ25" s="584"/>
      <c r="CR25" s="585">
        <v>3049434</v>
      </c>
      <c r="CS25" s="612"/>
      <c r="CT25" s="612"/>
      <c r="CU25" s="612"/>
      <c r="CV25" s="612"/>
      <c r="CW25" s="612"/>
      <c r="CX25" s="612"/>
      <c r="CY25" s="613"/>
      <c r="CZ25" s="587">
        <v>14.5</v>
      </c>
      <c r="DA25" s="614"/>
      <c r="DB25" s="614"/>
      <c r="DC25" s="615"/>
      <c r="DD25" s="589">
        <v>2806040</v>
      </c>
      <c r="DE25" s="612"/>
      <c r="DF25" s="612"/>
      <c r="DG25" s="612"/>
      <c r="DH25" s="612"/>
      <c r="DI25" s="612"/>
      <c r="DJ25" s="612"/>
      <c r="DK25" s="613"/>
      <c r="DL25" s="589">
        <v>2724747</v>
      </c>
      <c r="DM25" s="612"/>
      <c r="DN25" s="612"/>
      <c r="DO25" s="612"/>
      <c r="DP25" s="612"/>
      <c r="DQ25" s="612"/>
      <c r="DR25" s="612"/>
      <c r="DS25" s="612"/>
      <c r="DT25" s="612"/>
      <c r="DU25" s="612"/>
      <c r="DV25" s="613"/>
      <c r="DW25" s="587">
        <v>28.4</v>
      </c>
      <c r="DX25" s="614"/>
      <c r="DY25" s="614"/>
      <c r="DZ25" s="614"/>
      <c r="EA25" s="614"/>
      <c r="EB25" s="614"/>
      <c r="EC25" s="635"/>
    </row>
    <row r="26" spans="2:133" ht="11.25" customHeight="1" x14ac:dyDescent="0.15">
      <c r="B26" s="582" t="s">
        <v>82</v>
      </c>
      <c r="C26" s="583"/>
      <c r="D26" s="583"/>
      <c r="E26" s="583"/>
      <c r="F26" s="583"/>
      <c r="G26" s="583"/>
      <c r="H26" s="583"/>
      <c r="I26" s="583"/>
      <c r="J26" s="583"/>
      <c r="K26" s="583"/>
      <c r="L26" s="583"/>
      <c r="M26" s="583"/>
      <c r="N26" s="583"/>
      <c r="O26" s="583"/>
      <c r="P26" s="583"/>
      <c r="Q26" s="584"/>
      <c r="R26" s="585">
        <v>9720147</v>
      </c>
      <c r="S26" s="487"/>
      <c r="T26" s="487"/>
      <c r="U26" s="487"/>
      <c r="V26" s="487"/>
      <c r="W26" s="487"/>
      <c r="X26" s="487"/>
      <c r="Y26" s="586"/>
      <c r="Z26" s="622">
        <v>45.7</v>
      </c>
      <c r="AA26" s="622"/>
      <c r="AB26" s="622"/>
      <c r="AC26" s="622"/>
      <c r="AD26" s="623">
        <v>9085401</v>
      </c>
      <c r="AE26" s="623"/>
      <c r="AF26" s="623"/>
      <c r="AG26" s="623"/>
      <c r="AH26" s="623"/>
      <c r="AI26" s="623"/>
      <c r="AJ26" s="623"/>
      <c r="AK26" s="623"/>
      <c r="AL26" s="587">
        <v>99.2</v>
      </c>
      <c r="AM26" s="353"/>
      <c r="AN26" s="353"/>
      <c r="AO26" s="624"/>
      <c r="AP26" s="661" t="s">
        <v>384</v>
      </c>
      <c r="AQ26" s="662"/>
      <c r="AR26" s="662"/>
      <c r="AS26" s="662"/>
      <c r="AT26" s="662"/>
      <c r="AU26" s="662"/>
      <c r="AV26" s="662"/>
      <c r="AW26" s="662"/>
      <c r="AX26" s="662"/>
      <c r="AY26" s="662"/>
      <c r="AZ26" s="662"/>
      <c r="BA26" s="662"/>
      <c r="BB26" s="662"/>
      <c r="BC26" s="662"/>
      <c r="BD26" s="662"/>
      <c r="BE26" s="662"/>
      <c r="BF26" s="663"/>
      <c r="BG26" s="585" t="s">
        <v>206</v>
      </c>
      <c r="BH26" s="487"/>
      <c r="BI26" s="487"/>
      <c r="BJ26" s="487"/>
      <c r="BK26" s="487"/>
      <c r="BL26" s="487"/>
      <c r="BM26" s="487"/>
      <c r="BN26" s="586"/>
      <c r="BO26" s="622" t="s">
        <v>206</v>
      </c>
      <c r="BP26" s="622"/>
      <c r="BQ26" s="622"/>
      <c r="BR26" s="622"/>
      <c r="BS26" s="589" t="s">
        <v>206</v>
      </c>
      <c r="BT26" s="487"/>
      <c r="BU26" s="487"/>
      <c r="BV26" s="487"/>
      <c r="BW26" s="487"/>
      <c r="BX26" s="487"/>
      <c r="BY26" s="487"/>
      <c r="BZ26" s="487"/>
      <c r="CA26" s="487"/>
      <c r="CB26" s="634"/>
      <c r="CD26" s="582" t="s">
        <v>110</v>
      </c>
      <c r="CE26" s="583"/>
      <c r="CF26" s="583"/>
      <c r="CG26" s="583"/>
      <c r="CH26" s="583"/>
      <c r="CI26" s="583"/>
      <c r="CJ26" s="583"/>
      <c r="CK26" s="583"/>
      <c r="CL26" s="583"/>
      <c r="CM26" s="583"/>
      <c r="CN26" s="583"/>
      <c r="CO26" s="583"/>
      <c r="CP26" s="583"/>
      <c r="CQ26" s="584"/>
      <c r="CR26" s="585">
        <v>1642721</v>
      </c>
      <c r="CS26" s="487"/>
      <c r="CT26" s="487"/>
      <c r="CU26" s="487"/>
      <c r="CV26" s="487"/>
      <c r="CW26" s="487"/>
      <c r="CX26" s="487"/>
      <c r="CY26" s="586"/>
      <c r="CZ26" s="587">
        <v>7.8</v>
      </c>
      <c r="DA26" s="614"/>
      <c r="DB26" s="614"/>
      <c r="DC26" s="615"/>
      <c r="DD26" s="589">
        <v>1554811</v>
      </c>
      <c r="DE26" s="487"/>
      <c r="DF26" s="487"/>
      <c r="DG26" s="487"/>
      <c r="DH26" s="487"/>
      <c r="DI26" s="487"/>
      <c r="DJ26" s="487"/>
      <c r="DK26" s="586"/>
      <c r="DL26" s="589" t="s">
        <v>206</v>
      </c>
      <c r="DM26" s="487"/>
      <c r="DN26" s="487"/>
      <c r="DO26" s="487"/>
      <c r="DP26" s="487"/>
      <c r="DQ26" s="487"/>
      <c r="DR26" s="487"/>
      <c r="DS26" s="487"/>
      <c r="DT26" s="487"/>
      <c r="DU26" s="487"/>
      <c r="DV26" s="586"/>
      <c r="DW26" s="587" t="s">
        <v>206</v>
      </c>
      <c r="DX26" s="614"/>
      <c r="DY26" s="614"/>
      <c r="DZ26" s="614"/>
      <c r="EA26" s="614"/>
      <c r="EB26" s="614"/>
      <c r="EC26" s="635"/>
    </row>
    <row r="27" spans="2:133" ht="11.25" customHeight="1" x14ac:dyDescent="0.15">
      <c r="B27" s="582" t="s">
        <v>385</v>
      </c>
      <c r="C27" s="583"/>
      <c r="D27" s="583"/>
      <c r="E27" s="583"/>
      <c r="F27" s="583"/>
      <c r="G27" s="583"/>
      <c r="H27" s="583"/>
      <c r="I27" s="583"/>
      <c r="J27" s="583"/>
      <c r="K27" s="583"/>
      <c r="L27" s="583"/>
      <c r="M27" s="583"/>
      <c r="N27" s="583"/>
      <c r="O27" s="583"/>
      <c r="P27" s="583"/>
      <c r="Q27" s="584"/>
      <c r="R27" s="585">
        <v>4039</v>
      </c>
      <c r="S27" s="487"/>
      <c r="T27" s="487"/>
      <c r="U27" s="487"/>
      <c r="V27" s="487"/>
      <c r="W27" s="487"/>
      <c r="X27" s="487"/>
      <c r="Y27" s="586"/>
      <c r="Z27" s="622">
        <v>0</v>
      </c>
      <c r="AA27" s="622"/>
      <c r="AB27" s="622"/>
      <c r="AC27" s="622"/>
      <c r="AD27" s="623">
        <v>4039</v>
      </c>
      <c r="AE27" s="623"/>
      <c r="AF27" s="623"/>
      <c r="AG27" s="623"/>
      <c r="AH27" s="623"/>
      <c r="AI27" s="623"/>
      <c r="AJ27" s="623"/>
      <c r="AK27" s="623"/>
      <c r="AL27" s="587">
        <v>0</v>
      </c>
      <c r="AM27" s="353"/>
      <c r="AN27" s="353"/>
      <c r="AO27" s="624"/>
      <c r="AP27" s="582" t="s">
        <v>387</v>
      </c>
      <c r="AQ27" s="583"/>
      <c r="AR27" s="583"/>
      <c r="AS27" s="583"/>
      <c r="AT27" s="583"/>
      <c r="AU27" s="583"/>
      <c r="AV27" s="583"/>
      <c r="AW27" s="583"/>
      <c r="AX27" s="583"/>
      <c r="AY27" s="583"/>
      <c r="AZ27" s="583"/>
      <c r="BA27" s="583"/>
      <c r="BB27" s="583"/>
      <c r="BC27" s="583"/>
      <c r="BD27" s="583"/>
      <c r="BE27" s="583"/>
      <c r="BF27" s="584"/>
      <c r="BG27" s="585">
        <v>4257167</v>
      </c>
      <c r="BH27" s="487"/>
      <c r="BI27" s="487"/>
      <c r="BJ27" s="487"/>
      <c r="BK27" s="487"/>
      <c r="BL27" s="487"/>
      <c r="BM27" s="487"/>
      <c r="BN27" s="586"/>
      <c r="BO27" s="622">
        <v>100</v>
      </c>
      <c r="BP27" s="622"/>
      <c r="BQ27" s="622"/>
      <c r="BR27" s="622"/>
      <c r="BS27" s="589">
        <v>34789</v>
      </c>
      <c r="BT27" s="487"/>
      <c r="BU27" s="487"/>
      <c r="BV27" s="487"/>
      <c r="BW27" s="487"/>
      <c r="BX27" s="487"/>
      <c r="BY27" s="487"/>
      <c r="BZ27" s="487"/>
      <c r="CA27" s="487"/>
      <c r="CB27" s="634"/>
      <c r="CD27" s="582" t="s">
        <v>229</v>
      </c>
      <c r="CE27" s="583"/>
      <c r="CF27" s="583"/>
      <c r="CG27" s="583"/>
      <c r="CH27" s="583"/>
      <c r="CI27" s="583"/>
      <c r="CJ27" s="583"/>
      <c r="CK27" s="583"/>
      <c r="CL27" s="583"/>
      <c r="CM27" s="583"/>
      <c r="CN27" s="583"/>
      <c r="CO27" s="583"/>
      <c r="CP27" s="583"/>
      <c r="CQ27" s="584"/>
      <c r="CR27" s="585">
        <v>3254376</v>
      </c>
      <c r="CS27" s="612"/>
      <c r="CT27" s="612"/>
      <c r="CU27" s="612"/>
      <c r="CV27" s="612"/>
      <c r="CW27" s="612"/>
      <c r="CX27" s="612"/>
      <c r="CY27" s="613"/>
      <c r="CZ27" s="587">
        <v>15.5</v>
      </c>
      <c r="DA27" s="614"/>
      <c r="DB27" s="614"/>
      <c r="DC27" s="615"/>
      <c r="DD27" s="589">
        <v>885288</v>
      </c>
      <c r="DE27" s="612"/>
      <c r="DF27" s="612"/>
      <c r="DG27" s="612"/>
      <c r="DH27" s="612"/>
      <c r="DI27" s="612"/>
      <c r="DJ27" s="612"/>
      <c r="DK27" s="613"/>
      <c r="DL27" s="589">
        <v>885288</v>
      </c>
      <c r="DM27" s="612"/>
      <c r="DN27" s="612"/>
      <c r="DO27" s="612"/>
      <c r="DP27" s="612"/>
      <c r="DQ27" s="612"/>
      <c r="DR27" s="612"/>
      <c r="DS27" s="612"/>
      <c r="DT27" s="612"/>
      <c r="DU27" s="612"/>
      <c r="DV27" s="613"/>
      <c r="DW27" s="587">
        <v>9.1999999999999993</v>
      </c>
      <c r="DX27" s="614"/>
      <c r="DY27" s="614"/>
      <c r="DZ27" s="614"/>
      <c r="EA27" s="614"/>
      <c r="EB27" s="614"/>
      <c r="EC27" s="635"/>
    </row>
    <row r="28" spans="2:133" ht="11.25" customHeight="1" x14ac:dyDescent="0.15">
      <c r="B28" s="582" t="s">
        <v>159</v>
      </c>
      <c r="C28" s="583"/>
      <c r="D28" s="583"/>
      <c r="E28" s="583"/>
      <c r="F28" s="583"/>
      <c r="G28" s="583"/>
      <c r="H28" s="583"/>
      <c r="I28" s="583"/>
      <c r="J28" s="583"/>
      <c r="K28" s="583"/>
      <c r="L28" s="583"/>
      <c r="M28" s="583"/>
      <c r="N28" s="583"/>
      <c r="O28" s="583"/>
      <c r="P28" s="583"/>
      <c r="Q28" s="584"/>
      <c r="R28" s="585">
        <v>170401</v>
      </c>
      <c r="S28" s="487"/>
      <c r="T28" s="487"/>
      <c r="U28" s="487"/>
      <c r="V28" s="487"/>
      <c r="W28" s="487"/>
      <c r="X28" s="487"/>
      <c r="Y28" s="586"/>
      <c r="Z28" s="622">
        <v>0.8</v>
      </c>
      <c r="AA28" s="622"/>
      <c r="AB28" s="622"/>
      <c r="AC28" s="622"/>
      <c r="AD28" s="623">
        <v>1416</v>
      </c>
      <c r="AE28" s="623"/>
      <c r="AF28" s="623"/>
      <c r="AG28" s="623"/>
      <c r="AH28" s="623"/>
      <c r="AI28" s="623"/>
      <c r="AJ28" s="623"/>
      <c r="AK28" s="623"/>
      <c r="AL28" s="587">
        <v>0</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380</v>
      </c>
      <c r="CE28" s="583"/>
      <c r="CF28" s="583"/>
      <c r="CG28" s="583"/>
      <c r="CH28" s="583"/>
      <c r="CI28" s="583"/>
      <c r="CJ28" s="583"/>
      <c r="CK28" s="583"/>
      <c r="CL28" s="583"/>
      <c r="CM28" s="583"/>
      <c r="CN28" s="583"/>
      <c r="CO28" s="583"/>
      <c r="CP28" s="583"/>
      <c r="CQ28" s="584"/>
      <c r="CR28" s="585">
        <v>1716075</v>
      </c>
      <c r="CS28" s="487"/>
      <c r="CT28" s="487"/>
      <c r="CU28" s="487"/>
      <c r="CV28" s="487"/>
      <c r="CW28" s="487"/>
      <c r="CX28" s="487"/>
      <c r="CY28" s="586"/>
      <c r="CZ28" s="587">
        <v>8.1999999999999993</v>
      </c>
      <c r="DA28" s="614"/>
      <c r="DB28" s="614"/>
      <c r="DC28" s="615"/>
      <c r="DD28" s="589">
        <v>1696562</v>
      </c>
      <c r="DE28" s="487"/>
      <c r="DF28" s="487"/>
      <c r="DG28" s="487"/>
      <c r="DH28" s="487"/>
      <c r="DI28" s="487"/>
      <c r="DJ28" s="487"/>
      <c r="DK28" s="586"/>
      <c r="DL28" s="589">
        <v>1678862</v>
      </c>
      <c r="DM28" s="487"/>
      <c r="DN28" s="487"/>
      <c r="DO28" s="487"/>
      <c r="DP28" s="487"/>
      <c r="DQ28" s="487"/>
      <c r="DR28" s="487"/>
      <c r="DS28" s="487"/>
      <c r="DT28" s="487"/>
      <c r="DU28" s="487"/>
      <c r="DV28" s="586"/>
      <c r="DW28" s="587">
        <v>17.5</v>
      </c>
      <c r="DX28" s="614"/>
      <c r="DY28" s="614"/>
      <c r="DZ28" s="614"/>
      <c r="EA28" s="614"/>
      <c r="EB28" s="614"/>
      <c r="EC28" s="635"/>
    </row>
    <row r="29" spans="2:133" ht="11.25" customHeight="1" x14ac:dyDescent="0.15">
      <c r="B29" s="582" t="s">
        <v>312</v>
      </c>
      <c r="C29" s="583"/>
      <c r="D29" s="583"/>
      <c r="E29" s="583"/>
      <c r="F29" s="583"/>
      <c r="G29" s="583"/>
      <c r="H29" s="583"/>
      <c r="I29" s="583"/>
      <c r="J29" s="583"/>
      <c r="K29" s="583"/>
      <c r="L29" s="583"/>
      <c r="M29" s="583"/>
      <c r="N29" s="583"/>
      <c r="O29" s="583"/>
      <c r="P29" s="583"/>
      <c r="Q29" s="584"/>
      <c r="R29" s="585">
        <v>154732</v>
      </c>
      <c r="S29" s="487"/>
      <c r="T29" s="487"/>
      <c r="U29" s="487"/>
      <c r="V29" s="487"/>
      <c r="W29" s="487"/>
      <c r="X29" s="487"/>
      <c r="Y29" s="586"/>
      <c r="Z29" s="622">
        <v>0.7</v>
      </c>
      <c r="AA29" s="622"/>
      <c r="AB29" s="622"/>
      <c r="AC29" s="622"/>
      <c r="AD29" s="623">
        <v>60801</v>
      </c>
      <c r="AE29" s="623"/>
      <c r="AF29" s="623"/>
      <c r="AG29" s="623"/>
      <c r="AH29" s="623"/>
      <c r="AI29" s="623"/>
      <c r="AJ29" s="623"/>
      <c r="AK29" s="623"/>
      <c r="AL29" s="587">
        <v>0.7</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180</v>
      </c>
      <c r="CE29" s="390"/>
      <c r="CF29" s="582" t="s">
        <v>26</v>
      </c>
      <c r="CG29" s="583"/>
      <c r="CH29" s="583"/>
      <c r="CI29" s="583"/>
      <c r="CJ29" s="583"/>
      <c r="CK29" s="583"/>
      <c r="CL29" s="583"/>
      <c r="CM29" s="583"/>
      <c r="CN29" s="583"/>
      <c r="CO29" s="583"/>
      <c r="CP29" s="583"/>
      <c r="CQ29" s="584"/>
      <c r="CR29" s="585">
        <v>1716057</v>
      </c>
      <c r="CS29" s="612"/>
      <c r="CT29" s="612"/>
      <c r="CU29" s="612"/>
      <c r="CV29" s="612"/>
      <c r="CW29" s="612"/>
      <c r="CX29" s="612"/>
      <c r="CY29" s="613"/>
      <c r="CZ29" s="587">
        <v>8.1999999999999993</v>
      </c>
      <c r="DA29" s="614"/>
      <c r="DB29" s="614"/>
      <c r="DC29" s="615"/>
      <c r="DD29" s="589">
        <v>1696544</v>
      </c>
      <c r="DE29" s="612"/>
      <c r="DF29" s="612"/>
      <c r="DG29" s="612"/>
      <c r="DH29" s="612"/>
      <c r="DI29" s="612"/>
      <c r="DJ29" s="612"/>
      <c r="DK29" s="613"/>
      <c r="DL29" s="589">
        <v>1678844</v>
      </c>
      <c r="DM29" s="612"/>
      <c r="DN29" s="612"/>
      <c r="DO29" s="612"/>
      <c r="DP29" s="612"/>
      <c r="DQ29" s="612"/>
      <c r="DR29" s="612"/>
      <c r="DS29" s="612"/>
      <c r="DT29" s="612"/>
      <c r="DU29" s="612"/>
      <c r="DV29" s="613"/>
      <c r="DW29" s="587">
        <v>17.5</v>
      </c>
      <c r="DX29" s="614"/>
      <c r="DY29" s="614"/>
      <c r="DZ29" s="614"/>
      <c r="EA29" s="614"/>
      <c r="EB29" s="614"/>
      <c r="EC29" s="635"/>
    </row>
    <row r="30" spans="2:133" ht="11.25" customHeight="1" x14ac:dyDescent="0.15">
      <c r="B30" s="582" t="s">
        <v>23</v>
      </c>
      <c r="C30" s="583"/>
      <c r="D30" s="583"/>
      <c r="E30" s="583"/>
      <c r="F30" s="583"/>
      <c r="G30" s="583"/>
      <c r="H30" s="583"/>
      <c r="I30" s="583"/>
      <c r="J30" s="583"/>
      <c r="K30" s="583"/>
      <c r="L30" s="583"/>
      <c r="M30" s="583"/>
      <c r="N30" s="583"/>
      <c r="O30" s="583"/>
      <c r="P30" s="583"/>
      <c r="Q30" s="584"/>
      <c r="R30" s="585">
        <v>80095</v>
      </c>
      <c r="S30" s="487"/>
      <c r="T30" s="487"/>
      <c r="U30" s="487"/>
      <c r="V30" s="487"/>
      <c r="W30" s="487"/>
      <c r="X30" s="487"/>
      <c r="Y30" s="586"/>
      <c r="Z30" s="622">
        <v>0.4</v>
      </c>
      <c r="AA30" s="622"/>
      <c r="AB30" s="622"/>
      <c r="AC30" s="622"/>
      <c r="AD30" s="623" t="s">
        <v>206</v>
      </c>
      <c r="AE30" s="623"/>
      <c r="AF30" s="623"/>
      <c r="AG30" s="623"/>
      <c r="AH30" s="623"/>
      <c r="AI30" s="623"/>
      <c r="AJ30" s="623"/>
      <c r="AK30" s="623"/>
      <c r="AL30" s="587" t="s">
        <v>206</v>
      </c>
      <c r="AM30" s="353"/>
      <c r="AN30" s="353"/>
      <c r="AO30" s="624"/>
      <c r="AP30" s="517" t="s">
        <v>314</v>
      </c>
      <c r="AQ30" s="518"/>
      <c r="AR30" s="518"/>
      <c r="AS30" s="518"/>
      <c r="AT30" s="518"/>
      <c r="AU30" s="518"/>
      <c r="AV30" s="518"/>
      <c r="AW30" s="518"/>
      <c r="AX30" s="518"/>
      <c r="AY30" s="518"/>
      <c r="AZ30" s="518"/>
      <c r="BA30" s="518"/>
      <c r="BB30" s="518"/>
      <c r="BC30" s="518"/>
      <c r="BD30" s="518"/>
      <c r="BE30" s="518"/>
      <c r="BF30" s="560"/>
      <c r="BG30" s="517" t="s">
        <v>390</v>
      </c>
      <c r="BH30" s="658"/>
      <c r="BI30" s="658"/>
      <c r="BJ30" s="658"/>
      <c r="BK30" s="658"/>
      <c r="BL30" s="658"/>
      <c r="BM30" s="658"/>
      <c r="BN30" s="658"/>
      <c r="BO30" s="658"/>
      <c r="BP30" s="658"/>
      <c r="BQ30" s="659"/>
      <c r="BR30" s="517" t="s">
        <v>132</v>
      </c>
      <c r="BS30" s="658"/>
      <c r="BT30" s="658"/>
      <c r="BU30" s="658"/>
      <c r="BV30" s="658"/>
      <c r="BW30" s="658"/>
      <c r="BX30" s="658"/>
      <c r="BY30" s="658"/>
      <c r="BZ30" s="658"/>
      <c r="CA30" s="658"/>
      <c r="CB30" s="659"/>
      <c r="CD30" s="391"/>
      <c r="CE30" s="393"/>
      <c r="CF30" s="582" t="s">
        <v>391</v>
      </c>
      <c r="CG30" s="583"/>
      <c r="CH30" s="583"/>
      <c r="CI30" s="583"/>
      <c r="CJ30" s="583"/>
      <c r="CK30" s="583"/>
      <c r="CL30" s="583"/>
      <c r="CM30" s="583"/>
      <c r="CN30" s="583"/>
      <c r="CO30" s="583"/>
      <c r="CP30" s="583"/>
      <c r="CQ30" s="584"/>
      <c r="CR30" s="585">
        <v>1643626</v>
      </c>
      <c r="CS30" s="487"/>
      <c r="CT30" s="487"/>
      <c r="CU30" s="487"/>
      <c r="CV30" s="487"/>
      <c r="CW30" s="487"/>
      <c r="CX30" s="487"/>
      <c r="CY30" s="586"/>
      <c r="CZ30" s="587">
        <v>7.8</v>
      </c>
      <c r="DA30" s="614"/>
      <c r="DB30" s="614"/>
      <c r="DC30" s="615"/>
      <c r="DD30" s="589">
        <v>1624761</v>
      </c>
      <c r="DE30" s="487"/>
      <c r="DF30" s="487"/>
      <c r="DG30" s="487"/>
      <c r="DH30" s="487"/>
      <c r="DI30" s="487"/>
      <c r="DJ30" s="487"/>
      <c r="DK30" s="586"/>
      <c r="DL30" s="589">
        <v>1607061</v>
      </c>
      <c r="DM30" s="487"/>
      <c r="DN30" s="487"/>
      <c r="DO30" s="487"/>
      <c r="DP30" s="487"/>
      <c r="DQ30" s="487"/>
      <c r="DR30" s="487"/>
      <c r="DS30" s="487"/>
      <c r="DT30" s="487"/>
      <c r="DU30" s="487"/>
      <c r="DV30" s="586"/>
      <c r="DW30" s="587">
        <v>16.7</v>
      </c>
      <c r="DX30" s="614"/>
      <c r="DY30" s="614"/>
      <c r="DZ30" s="614"/>
      <c r="EA30" s="614"/>
      <c r="EB30" s="614"/>
      <c r="EC30" s="635"/>
    </row>
    <row r="31" spans="2:133" ht="11.25" customHeight="1" x14ac:dyDescent="0.15">
      <c r="B31" s="582" t="s">
        <v>341</v>
      </c>
      <c r="C31" s="583"/>
      <c r="D31" s="583"/>
      <c r="E31" s="583"/>
      <c r="F31" s="583"/>
      <c r="G31" s="583"/>
      <c r="H31" s="583"/>
      <c r="I31" s="583"/>
      <c r="J31" s="583"/>
      <c r="K31" s="583"/>
      <c r="L31" s="583"/>
      <c r="M31" s="583"/>
      <c r="N31" s="583"/>
      <c r="O31" s="583"/>
      <c r="P31" s="583"/>
      <c r="Q31" s="584"/>
      <c r="R31" s="585">
        <v>6830113</v>
      </c>
      <c r="S31" s="487"/>
      <c r="T31" s="487"/>
      <c r="U31" s="487"/>
      <c r="V31" s="487"/>
      <c r="W31" s="487"/>
      <c r="X31" s="487"/>
      <c r="Y31" s="586"/>
      <c r="Z31" s="622">
        <v>32.1</v>
      </c>
      <c r="AA31" s="622"/>
      <c r="AB31" s="622"/>
      <c r="AC31" s="622"/>
      <c r="AD31" s="623" t="s">
        <v>206</v>
      </c>
      <c r="AE31" s="623"/>
      <c r="AF31" s="623"/>
      <c r="AG31" s="623"/>
      <c r="AH31" s="623"/>
      <c r="AI31" s="623"/>
      <c r="AJ31" s="623"/>
      <c r="AK31" s="623"/>
      <c r="AL31" s="587" t="s">
        <v>206</v>
      </c>
      <c r="AM31" s="353"/>
      <c r="AN31" s="353"/>
      <c r="AO31" s="624"/>
      <c r="AP31" s="380" t="s">
        <v>11</v>
      </c>
      <c r="AQ31" s="381"/>
      <c r="AR31" s="381"/>
      <c r="AS31" s="381"/>
      <c r="AT31" s="645" t="s">
        <v>392</v>
      </c>
      <c r="AU31" s="47"/>
      <c r="AV31" s="47"/>
      <c r="AW31" s="47"/>
      <c r="AX31" s="642" t="s">
        <v>278</v>
      </c>
      <c r="AY31" s="643"/>
      <c r="AZ31" s="643"/>
      <c r="BA31" s="643"/>
      <c r="BB31" s="643"/>
      <c r="BC31" s="643"/>
      <c r="BD31" s="643"/>
      <c r="BE31" s="643"/>
      <c r="BF31" s="644"/>
      <c r="BG31" s="657">
        <v>98.8</v>
      </c>
      <c r="BH31" s="650"/>
      <c r="BI31" s="650"/>
      <c r="BJ31" s="650"/>
      <c r="BK31" s="650"/>
      <c r="BL31" s="650"/>
      <c r="BM31" s="649">
        <v>96.2</v>
      </c>
      <c r="BN31" s="650"/>
      <c r="BO31" s="650"/>
      <c r="BP31" s="650"/>
      <c r="BQ31" s="651"/>
      <c r="BR31" s="657">
        <v>99</v>
      </c>
      <c r="BS31" s="650"/>
      <c r="BT31" s="650"/>
      <c r="BU31" s="650"/>
      <c r="BV31" s="650"/>
      <c r="BW31" s="650"/>
      <c r="BX31" s="649">
        <v>95.8</v>
      </c>
      <c r="BY31" s="650"/>
      <c r="BZ31" s="650"/>
      <c r="CA31" s="650"/>
      <c r="CB31" s="651"/>
      <c r="CD31" s="391"/>
      <c r="CE31" s="393"/>
      <c r="CF31" s="582" t="s">
        <v>313</v>
      </c>
      <c r="CG31" s="583"/>
      <c r="CH31" s="583"/>
      <c r="CI31" s="583"/>
      <c r="CJ31" s="583"/>
      <c r="CK31" s="583"/>
      <c r="CL31" s="583"/>
      <c r="CM31" s="583"/>
      <c r="CN31" s="583"/>
      <c r="CO31" s="583"/>
      <c r="CP31" s="583"/>
      <c r="CQ31" s="584"/>
      <c r="CR31" s="585">
        <v>72431</v>
      </c>
      <c r="CS31" s="612"/>
      <c r="CT31" s="612"/>
      <c r="CU31" s="612"/>
      <c r="CV31" s="612"/>
      <c r="CW31" s="612"/>
      <c r="CX31" s="612"/>
      <c r="CY31" s="613"/>
      <c r="CZ31" s="587">
        <v>0.3</v>
      </c>
      <c r="DA31" s="614"/>
      <c r="DB31" s="614"/>
      <c r="DC31" s="615"/>
      <c r="DD31" s="589">
        <v>71783</v>
      </c>
      <c r="DE31" s="612"/>
      <c r="DF31" s="612"/>
      <c r="DG31" s="612"/>
      <c r="DH31" s="612"/>
      <c r="DI31" s="612"/>
      <c r="DJ31" s="612"/>
      <c r="DK31" s="613"/>
      <c r="DL31" s="589">
        <v>71783</v>
      </c>
      <c r="DM31" s="612"/>
      <c r="DN31" s="612"/>
      <c r="DO31" s="612"/>
      <c r="DP31" s="612"/>
      <c r="DQ31" s="612"/>
      <c r="DR31" s="612"/>
      <c r="DS31" s="612"/>
      <c r="DT31" s="612"/>
      <c r="DU31" s="612"/>
      <c r="DV31" s="613"/>
      <c r="DW31" s="587">
        <v>0.7</v>
      </c>
      <c r="DX31" s="614"/>
      <c r="DY31" s="614"/>
      <c r="DZ31" s="614"/>
      <c r="EA31" s="614"/>
      <c r="EB31" s="614"/>
      <c r="EC31" s="635"/>
    </row>
    <row r="32" spans="2:133" ht="11.25" customHeight="1" x14ac:dyDescent="0.15">
      <c r="B32" s="652" t="s">
        <v>59</v>
      </c>
      <c r="C32" s="653"/>
      <c r="D32" s="653"/>
      <c r="E32" s="653"/>
      <c r="F32" s="653"/>
      <c r="G32" s="653"/>
      <c r="H32" s="653"/>
      <c r="I32" s="653"/>
      <c r="J32" s="653"/>
      <c r="K32" s="653"/>
      <c r="L32" s="653"/>
      <c r="M32" s="653"/>
      <c r="N32" s="653"/>
      <c r="O32" s="653"/>
      <c r="P32" s="653"/>
      <c r="Q32" s="654"/>
      <c r="R32" s="585" t="s">
        <v>206</v>
      </c>
      <c r="S32" s="487"/>
      <c r="T32" s="487"/>
      <c r="U32" s="487"/>
      <c r="V32" s="487"/>
      <c r="W32" s="487"/>
      <c r="X32" s="487"/>
      <c r="Y32" s="586"/>
      <c r="Z32" s="622" t="s">
        <v>206</v>
      </c>
      <c r="AA32" s="622"/>
      <c r="AB32" s="622"/>
      <c r="AC32" s="622"/>
      <c r="AD32" s="623" t="s">
        <v>206</v>
      </c>
      <c r="AE32" s="623"/>
      <c r="AF32" s="623"/>
      <c r="AG32" s="623"/>
      <c r="AH32" s="623"/>
      <c r="AI32" s="623"/>
      <c r="AJ32" s="623"/>
      <c r="AK32" s="623"/>
      <c r="AL32" s="587" t="s">
        <v>206</v>
      </c>
      <c r="AM32" s="353"/>
      <c r="AN32" s="353"/>
      <c r="AO32" s="624"/>
      <c r="AP32" s="630"/>
      <c r="AQ32" s="444"/>
      <c r="AR32" s="444"/>
      <c r="AS32" s="444"/>
      <c r="AT32" s="646"/>
      <c r="AU32" s="8" t="s">
        <v>256</v>
      </c>
      <c r="AV32" s="8"/>
      <c r="AW32" s="8"/>
      <c r="AX32" s="582" t="s">
        <v>371</v>
      </c>
      <c r="AY32" s="583"/>
      <c r="AZ32" s="583"/>
      <c r="BA32" s="583"/>
      <c r="BB32" s="583"/>
      <c r="BC32" s="583"/>
      <c r="BD32" s="583"/>
      <c r="BE32" s="583"/>
      <c r="BF32" s="584"/>
      <c r="BG32" s="655">
        <v>98.6</v>
      </c>
      <c r="BH32" s="612"/>
      <c r="BI32" s="612"/>
      <c r="BJ32" s="612"/>
      <c r="BK32" s="612"/>
      <c r="BL32" s="612"/>
      <c r="BM32" s="353">
        <v>96.9</v>
      </c>
      <c r="BN32" s="656"/>
      <c r="BO32" s="656"/>
      <c r="BP32" s="656"/>
      <c r="BQ32" s="633"/>
      <c r="BR32" s="655">
        <v>99.1</v>
      </c>
      <c r="BS32" s="612"/>
      <c r="BT32" s="612"/>
      <c r="BU32" s="612"/>
      <c r="BV32" s="612"/>
      <c r="BW32" s="612"/>
      <c r="BX32" s="353">
        <v>97.1</v>
      </c>
      <c r="BY32" s="656"/>
      <c r="BZ32" s="656"/>
      <c r="CA32" s="656"/>
      <c r="CB32" s="633"/>
      <c r="CD32" s="394"/>
      <c r="CE32" s="396"/>
      <c r="CF32" s="582" t="s">
        <v>214</v>
      </c>
      <c r="CG32" s="583"/>
      <c r="CH32" s="583"/>
      <c r="CI32" s="583"/>
      <c r="CJ32" s="583"/>
      <c r="CK32" s="583"/>
      <c r="CL32" s="583"/>
      <c r="CM32" s="583"/>
      <c r="CN32" s="583"/>
      <c r="CO32" s="583"/>
      <c r="CP32" s="583"/>
      <c r="CQ32" s="584"/>
      <c r="CR32" s="585">
        <v>18</v>
      </c>
      <c r="CS32" s="487"/>
      <c r="CT32" s="487"/>
      <c r="CU32" s="487"/>
      <c r="CV32" s="487"/>
      <c r="CW32" s="487"/>
      <c r="CX32" s="487"/>
      <c r="CY32" s="586"/>
      <c r="CZ32" s="587">
        <v>0</v>
      </c>
      <c r="DA32" s="614"/>
      <c r="DB32" s="614"/>
      <c r="DC32" s="615"/>
      <c r="DD32" s="589">
        <v>18</v>
      </c>
      <c r="DE32" s="487"/>
      <c r="DF32" s="487"/>
      <c r="DG32" s="487"/>
      <c r="DH32" s="487"/>
      <c r="DI32" s="487"/>
      <c r="DJ32" s="487"/>
      <c r="DK32" s="586"/>
      <c r="DL32" s="589">
        <v>18</v>
      </c>
      <c r="DM32" s="487"/>
      <c r="DN32" s="487"/>
      <c r="DO32" s="487"/>
      <c r="DP32" s="487"/>
      <c r="DQ32" s="487"/>
      <c r="DR32" s="487"/>
      <c r="DS32" s="487"/>
      <c r="DT32" s="487"/>
      <c r="DU32" s="487"/>
      <c r="DV32" s="586"/>
      <c r="DW32" s="587">
        <v>0</v>
      </c>
      <c r="DX32" s="614"/>
      <c r="DY32" s="614"/>
      <c r="DZ32" s="614"/>
      <c r="EA32" s="614"/>
      <c r="EB32" s="614"/>
      <c r="EC32" s="635"/>
    </row>
    <row r="33" spans="2:133" ht="11.25" customHeight="1" x14ac:dyDescent="0.15">
      <c r="B33" s="582" t="s">
        <v>393</v>
      </c>
      <c r="C33" s="583"/>
      <c r="D33" s="583"/>
      <c r="E33" s="583"/>
      <c r="F33" s="583"/>
      <c r="G33" s="583"/>
      <c r="H33" s="583"/>
      <c r="I33" s="583"/>
      <c r="J33" s="583"/>
      <c r="K33" s="583"/>
      <c r="L33" s="583"/>
      <c r="M33" s="583"/>
      <c r="N33" s="583"/>
      <c r="O33" s="583"/>
      <c r="P33" s="583"/>
      <c r="Q33" s="584"/>
      <c r="R33" s="585">
        <v>1152068</v>
      </c>
      <c r="S33" s="487"/>
      <c r="T33" s="487"/>
      <c r="U33" s="487"/>
      <c r="V33" s="487"/>
      <c r="W33" s="487"/>
      <c r="X33" s="487"/>
      <c r="Y33" s="586"/>
      <c r="Z33" s="622">
        <v>5.4</v>
      </c>
      <c r="AA33" s="622"/>
      <c r="AB33" s="622"/>
      <c r="AC33" s="622"/>
      <c r="AD33" s="623" t="s">
        <v>206</v>
      </c>
      <c r="AE33" s="623"/>
      <c r="AF33" s="623"/>
      <c r="AG33" s="623"/>
      <c r="AH33" s="623"/>
      <c r="AI33" s="623"/>
      <c r="AJ33" s="623"/>
      <c r="AK33" s="623"/>
      <c r="AL33" s="587" t="s">
        <v>206</v>
      </c>
      <c r="AM33" s="353"/>
      <c r="AN33" s="353"/>
      <c r="AO33" s="624"/>
      <c r="AP33" s="383"/>
      <c r="AQ33" s="384"/>
      <c r="AR33" s="384"/>
      <c r="AS33" s="384"/>
      <c r="AT33" s="647"/>
      <c r="AU33" s="48"/>
      <c r="AV33" s="48"/>
      <c r="AW33" s="48"/>
      <c r="AX33" s="596" t="s">
        <v>163</v>
      </c>
      <c r="AY33" s="597"/>
      <c r="AZ33" s="597"/>
      <c r="BA33" s="597"/>
      <c r="BB33" s="597"/>
      <c r="BC33" s="597"/>
      <c r="BD33" s="597"/>
      <c r="BE33" s="597"/>
      <c r="BF33" s="598"/>
      <c r="BG33" s="648">
        <v>98.9</v>
      </c>
      <c r="BH33" s="600"/>
      <c r="BI33" s="600"/>
      <c r="BJ33" s="600"/>
      <c r="BK33" s="600"/>
      <c r="BL33" s="600"/>
      <c r="BM33" s="620">
        <v>95.3</v>
      </c>
      <c r="BN33" s="600"/>
      <c r="BO33" s="600"/>
      <c r="BP33" s="600"/>
      <c r="BQ33" s="628"/>
      <c r="BR33" s="648">
        <v>98.8</v>
      </c>
      <c r="BS33" s="600"/>
      <c r="BT33" s="600"/>
      <c r="BU33" s="600"/>
      <c r="BV33" s="600"/>
      <c r="BW33" s="600"/>
      <c r="BX33" s="620">
        <v>94.3</v>
      </c>
      <c r="BY33" s="600"/>
      <c r="BZ33" s="600"/>
      <c r="CA33" s="600"/>
      <c r="CB33" s="628"/>
      <c r="CD33" s="582" t="s">
        <v>394</v>
      </c>
      <c r="CE33" s="583"/>
      <c r="CF33" s="583"/>
      <c r="CG33" s="583"/>
      <c r="CH33" s="583"/>
      <c r="CI33" s="583"/>
      <c r="CJ33" s="583"/>
      <c r="CK33" s="583"/>
      <c r="CL33" s="583"/>
      <c r="CM33" s="583"/>
      <c r="CN33" s="583"/>
      <c r="CO33" s="583"/>
      <c r="CP33" s="583"/>
      <c r="CQ33" s="584"/>
      <c r="CR33" s="585">
        <v>10038988</v>
      </c>
      <c r="CS33" s="612"/>
      <c r="CT33" s="612"/>
      <c r="CU33" s="612"/>
      <c r="CV33" s="612"/>
      <c r="CW33" s="612"/>
      <c r="CX33" s="612"/>
      <c r="CY33" s="613"/>
      <c r="CZ33" s="587">
        <v>47.7</v>
      </c>
      <c r="DA33" s="614"/>
      <c r="DB33" s="614"/>
      <c r="DC33" s="615"/>
      <c r="DD33" s="589">
        <v>5302899</v>
      </c>
      <c r="DE33" s="612"/>
      <c r="DF33" s="612"/>
      <c r="DG33" s="612"/>
      <c r="DH33" s="612"/>
      <c r="DI33" s="612"/>
      <c r="DJ33" s="612"/>
      <c r="DK33" s="613"/>
      <c r="DL33" s="589">
        <v>4117026</v>
      </c>
      <c r="DM33" s="612"/>
      <c r="DN33" s="612"/>
      <c r="DO33" s="612"/>
      <c r="DP33" s="612"/>
      <c r="DQ33" s="612"/>
      <c r="DR33" s="612"/>
      <c r="DS33" s="612"/>
      <c r="DT33" s="612"/>
      <c r="DU33" s="612"/>
      <c r="DV33" s="613"/>
      <c r="DW33" s="587">
        <v>42.9</v>
      </c>
      <c r="DX33" s="614"/>
      <c r="DY33" s="614"/>
      <c r="DZ33" s="614"/>
      <c r="EA33" s="614"/>
      <c r="EB33" s="614"/>
      <c r="EC33" s="635"/>
    </row>
    <row r="34" spans="2:133" ht="11.25" customHeight="1" x14ac:dyDescent="0.15">
      <c r="B34" s="582" t="s">
        <v>241</v>
      </c>
      <c r="C34" s="583"/>
      <c r="D34" s="583"/>
      <c r="E34" s="583"/>
      <c r="F34" s="583"/>
      <c r="G34" s="583"/>
      <c r="H34" s="583"/>
      <c r="I34" s="583"/>
      <c r="J34" s="583"/>
      <c r="K34" s="583"/>
      <c r="L34" s="583"/>
      <c r="M34" s="583"/>
      <c r="N34" s="583"/>
      <c r="O34" s="583"/>
      <c r="P34" s="583"/>
      <c r="Q34" s="584"/>
      <c r="R34" s="585">
        <v>4434</v>
      </c>
      <c r="S34" s="487"/>
      <c r="T34" s="487"/>
      <c r="U34" s="487"/>
      <c r="V34" s="487"/>
      <c r="W34" s="487"/>
      <c r="X34" s="487"/>
      <c r="Y34" s="586"/>
      <c r="Z34" s="622">
        <v>0</v>
      </c>
      <c r="AA34" s="622"/>
      <c r="AB34" s="622"/>
      <c r="AC34" s="622"/>
      <c r="AD34" s="623">
        <v>1499</v>
      </c>
      <c r="AE34" s="623"/>
      <c r="AF34" s="623"/>
      <c r="AG34" s="623"/>
      <c r="AH34" s="623"/>
      <c r="AI34" s="623"/>
      <c r="AJ34" s="623"/>
      <c r="AK34" s="623"/>
      <c r="AL34" s="587">
        <v>0</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397</v>
      </c>
      <c r="CE34" s="583"/>
      <c r="CF34" s="583"/>
      <c r="CG34" s="583"/>
      <c r="CH34" s="583"/>
      <c r="CI34" s="583"/>
      <c r="CJ34" s="583"/>
      <c r="CK34" s="583"/>
      <c r="CL34" s="583"/>
      <c r="CM34" s="583"/>
      <c r="CN34" s="583"/>
      <c r="CO34" s="583"/>
      <c r="CP34" s="583"/>
      <c r="CQ34" s="584"/>
      <c r="CR34" s="585">
        <v>2448965</v>
      </c>
      <c r="CS34" s="487"/>
      <c r="CT34" s="487"/>
      <c r="CU34" s="487"/>
      <c r="CV34" s="487"/>
      <c r="CW34" s="487"/>
      <c r="CX34" s="487"/>
      <c r="CY34" s="586"/>
      <c r="CZ34" s="587">
        <v>11.6</v>
      </c>
      <c r="DA34" s="614"/>
      <c r="DB34" s="614"/>
      <c r="DC34" s="615"/>
      <c r="DD34" s="589">
        <v>1856260</v>
      </c>
      <c r="DE34" s="487"/>
      <c r="DF34" s="487"/>
      <c r="DG34" s="487"/>
      <c r="DH34" s="487"/>
      <c r="DI34" s="487"/>
      <c r="DJ34" s="487"/>
      <c r="DK34" s="586"/>
      <c r="DL34" s="589">
        <v>1535476</v>
      </c>
      <c r="DM34" s="487"/>
      <c r="DN34" s="487"/>
      <c r="DO34" s="487"/>
      <c r="DP34" s="487"/>
      <c r="DQ34" s="487"/>
      <c r="DR34" s="487"/>
      <c r="DS34" s="487"/>
      <c r="DT34" s="487"/>
      <c r="DU34" s="487"/>
      <c r="DV34" s="586"/>
      <c r="DW34" s="587">
        <v>16</v>
      </c>
      <c r="DX34" s="614"/>
      <c r="DY34" s="614"/>
      <c r="DZ34" s="614"/>
      <c r="EA34" s="614"/>
      <c r="EB34" s="614"/>
      <c r="EC34" s="635"/>
    </row>
    <row r="35" spans="2:133" ht="11.25" customHeight="1" x14ac:dyDescent="0.15">
      <c r="B35" s="582" t="s">
        <v>146</v>
      </c>
      <c r="C35" s="583"/>
      <c r="D35" s="583"/>
      <c r="E35" s="583"/>
      <c r="F35" s="583"/>
      <c r="G35" s="583"/>
      <c r="H35" s="583"/>
      <c r="I35" s="583"/>
      <c r="J35" s="583"/>
      <c r="K35" s="583"/>
      <c r="L35" s="583"/>
      <c r="M35" s="583"/>
      <c r="N35" s="583"/>
      <c r="O35" s="583"/>
      <c r="P35" s="583"/>
      <c r="Q35" s="584"/>
      <c r="R35" s="585">
        <v>19688</v>
      </c>
      <c r="S35" s="487"/>
      <c r="T35" s="487"/>
      <c r="U35" s="487"/>
      <c r="V35" s="487"/>
      <c r="W35" s="487"/>
      <c r="X35" s="487"/>
      <c r="Y35" s="586"/>
      <c r="Z35" s="622">
        <v>0.1</v>
      </c>
      <c r="AA35" s="622"/>
      <c r="AB35" s="622"/>
      <c r="AC35" s="622"/>
      <c r="AD35" s="623" t="s">
        <v>206</v>
      </c>
      <c r="AE35" s="623"/>
      <c r="AF35" s="623"/>
      <c r="AG35" s="623"/>
      <c r="AH35" s="623"/>
      <c r="AI35" s="623"/>
      <c r="AJ35" s="623"/>
      <c r="AK35" s="623"/>
      <c r="AL35" s="587" t="s">
        <v>206</v>
      </c>
      <c r="AM35" s="353"/>
      <c r="AN35" s="353"/>
      <c r="AO35" s="624"/>
      <c r="AP35" s="18"/>
      <c r="AQ35" s="517" t="s">
        <v>399</v>
      </c>
      <c r="AR35" s="518"/>
      <c r="AS35" s="518"/>
      <c r="AT35" s="518"/>
      <c r="AU35" s="518"/>
      <c r="AV35" s="518"/>
      <c r="AW35" s="518"/>
      <c r="AX35" s="518"/>
      <c r="AY35" s="518"/>
      <c r="AZ35" s="518"/>
      <c r="BA35" s="518"/>
      <c r="BB35" s="518"/>
      <c r="BC35" s="518"/>
      <c r="BD35" s="518"/>
      <c r="BE35" s="518"/>
      <c r="BF35" s="560"/>
      <c r="BG35" s="517" t="s">
        <v>217</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400</v>
      </c>
      <c r="CE35" s="583"/>
      <c r="CF35" s="583"/>
      <c r="CG35" s="583"/>
      <c r="CH35" s="583"/>
      <c r="CI35" s="583"/>
      <c r="CJ35" s="583"/>
      <c r="CK35" s="583"/>
      <c r="CL35" s="583"/>
      <c r="CM35" s="583"/>
      <c r="CN35" s="583"/>
      <c r="CO35" s="583"/>
      <c r="CP35" s="583"/>
      <c r="CQ35" s="584"/>
      <c r="CR35" s="585">
        <v>102711</v>
      </c>
      <c r="CS35" s="612"/>
      <c r="CT35" s="612"/>
      <c r="CU35" s="612"/>
      <c r="CV35" s="612"/>
      <c r="CW35" s="612"/>
      <c r="CX35" s="612"/>
      <c r="CY35" s="613"/>
      <c r="CZ35" s="587">
        <v>0.5</v>
      </c>
      <c r="DA35" s="614"/>
      <c r="DB35" s="614"/>
      <c r="DC35" s="615"/>
      <c r="DD35" s="589">
        <v>100490</v>
      </c>
      <c r="DE35" s="612"/>
      <c r="DF35" s="612"/>
      <c r="DG35" s="612"/>
      <c r="DH35" s="612"/>
      <c r="DI35" s="612"/>
      <c r="DJ35" s="612"/>
      <c r="DK35" s="613"/>
      <c r="DL35" s="589">
        <v>72967</v>
      </c>
      <c r="DM35" s="612"/>
      <c r="DN35" s="612"/>
      <c r="DO35" s="612"/>
      <c r="DP35" s="612"/>
      <c r="DQ35" s="612"/>
      <c r="DR35" s="612"/>
      <c r="DS35" s="612"/>
      <c r="DT35" s="612"/>
      <c r="DU35" s="612"/>
      <c r="DV35" s="613"/>
      <c r="DW35" s="587">
        <v>0.8</v>
      </c>
      <c r="DX35" s="614"/>
      <c r="DY35" s="614"/>
      <c r="DZ35" s="614"/>
      <c r="EA35" s="614"/>
      <c r="EB35" s="614"/>
      <c r="EC35" s="635"/>
    </row>
    <row r="36" spans="2:133" ht="11.25" customHeight="1" x14ac:dyDescent="0.15">
      <c r="B36" s="582" t="s">
        <v>403</v>
      </c>
      <c r="C36" s="583"/>
      <c r="D36" s="583"/>
      <c r="E36" s="583"/>
      <c r="F36" s="583"/>
      <c r="G36" s="583"/>
      <c r="H36" s="583"/>
      <c r="I36" s="583"/>
      <c r="J36" s="583"/>
      <c r="K36" s="583"/>
      <c r="L36" s="583"/>
      <c r="M36" s="583"/>
      <c r="N36" s="583"/>
      <c r="O36" s="583"/>
      <c r="P36" s="583"/>
      <c r="Q36" s="584"/>
      <c r="R36" s="585">
        <v>198391</v>
      </c>
      <c r="S36" s="487"/>
      <c r="T36" s="487"/>
      <c r="U36" s="487"/>
      <c r="V36" s="487"/>
      <c r="W36" s="487"/>
      <c r="X36" s="487"/>
      <c r="Y36" s="586"/>
      <c r="Z36" s="622">
        <v>0.9</v>
      </c>
      <c r="AA36" s="622"/>
      <c r="AB36" s="622"/>
      <c r="AC36" s="622"/>
      <c r="AD36" s="623" t="s">
        <v>206</v>
      </c>
      <c r="AE36" s="623"/>
      <c r="AF36" s="623"/>
      <c r="AG36" s="623"/>
      <c r="AH36" s="623"/>
      <c r="AI36" s="623"/>
      <c r="AJ36" s="623"/>
      <c r="AK36" s="623"/>
      <c r="AL36" s="587" t="s">
        <v>206</v>
      </c>
      <c r="AM36" s="353"/>
      <c r="AN36" s="353"/>
      <c r="AO36" s="624"/>
      <c r="AP36" s="18"/>
      <c r="AQ36" s="636" t="s">
        <v>387</v>
      </c>
      <c r="AR36" s="637"/>
      <c r="AS36" s="637"/>
      <c r="AT36" s="637"/>
      <c r="AU36" s="637"/>
      <c r="AV36" s="637"/>
      <c r="AW36" s="637"/>
      <c r="AX36" s="637"/>
      <c r="AY36" s="638"/>
      <c r="AZ36" s="639">
        <v>1964190</v>
      </c>
      <c r="BA36" s="640"/>
      <c r="BB36" s="640"/>
      <c r="BC36" s="640"/>
      <c r="BD36" s="640"/>
      <c r="BE36" s="640"/>
      <c r="BF36" s="641"/>
      <c r="BG36" s="642" t="s">
        <v>404</v>
      </c>
      <c r="BH36" s="643"/>
      <c r="BI36" s="643"/>
      <c r="BJ36" s="643"/>
      <c r="BK36" s="643"/>
      <c r="BL36" s="643"/>
      <c r="BM36" s="643"/>
      <c r="BN36" s="643"/>
      <c r="BO36" s="643"/>
      <c r="BP36" s="643"/>
      <c r="BQ36" s="643"/>
      <c r="BR36" s="643"/>
      <c r="BS36" s="643"/>
      <c r="BT36" s="643"/>
      <c r="BU36" s="644"/>
      <c r="BV36" s="639">
        <v>159582</v>
      </c>
      <c r="BW36" s="640"/>
      <c r="BX36" s="640"/>
      <c r="BY36" s="640"/>
      <c r="BZ36" s="640"/>
      <c r="CA36" s="640"/>
      <c r="CB36" s="641"/>
      <c r="CD36" s="582" t="s">
        <v>33</v>
      </c>
      <c r="CE36" s="583"/>
      <c r="CF36" s="583"/>
      <c r="CG36" s="583"/>
      <c r="CH36" s="583"/>
      <c r="CI36" s="583"/>
      <c r="CJ36" s="583"/>
      <c r="CK36" s="583"/>
      <c r="CL36" s="583"/>
      <c r="CM36" s="583"/>
      <c r="CN36" s="583"/>
      <c r="CO36" s="583"/>
      <c r="CP36" s="583"/>
      <c r="CQ36" s="584"/>
      <c r="CR36" s="585">
        <v>5684266</v>
      </c>
      <c r="CS36" s="487"/>
      <c r="CT36" s="487"/>
      <c r="CU36" s="487"/>
      <c r="CV36" s="487"/>
      <c r="CW36" s="487"/>
      <c r="CX36" s="487"/>
      <c r="CY36" s="586"/>
      <c r="CZ36" s="587">
        <v>27</v>
      </c>
      <c r="DA36" s="614"/>
      <c r="DB36" s="614"/>
      <c r="DC36" s="615"/>
      <c r="DD36" s="589">
        <v>1821957</v>
      </c>
      <c r="DE36" s="487"/>
      <c r="DF36" s="487"/>
      <c r="DG36" s="487"/>
      <c r="DH36" s="487"/>
      <c r="DI36" s="487"/>
      <c r="DJ36" s="487"/>
      <c r="DK36" s="586"/>
      <c r="DL36" s="589">
        <v>1523344</v>
      </c>
      <c r="DM36" s="487"/>
      <c r="DN36" s="487"/>
      <c r="DO36" s="487"/>
      <c r="DP36" s="487"/>
      <c r="DQ36" s="487"/>
      <c r="DR36" s="487"/>
      <c r="DS36" s="487"/>
      <c r="DT36" s="487"/>
      <c r="DU36" s="487"/>
      <c r="DV36" s="586"/>
      <c r="DW36" s="587">
        <v>15.9</v>
      </c>
      <c r="DX36" s="614"/>
      <c r="DY36" s="614"/>
      <c r="DZ36" s="614"/>
      <c r="EA36" s="614"/>
      <c r="EB36" s="614"/>
      <c r="EC36" s="635"/>
    </row>
    <row r="37" spans="2:133" ht="11.25" customHeight="1" x14ac:dyDescent="0.15">
      <c r="B37" s="582" t="s">
        <v>372</v>
      </c>
      <c r="C37" s="583"/>
      <c r="D37" s="583"/>
      <c r="E37" s="583"/>
      <c r="F37" s="583"/>
      <c r="G37" s="583"/>
      <c r="H37" s="583"/>
      <c r="I37" s="583"/>
      <c r="J37" s="583"/>
      <c r="K37" s="583"/>
      <c r="L37" s="583"/>
      <c r="M37" s="583"/>
      <c r="N37" s="583"/>
      <c r="O37" s="583"/>
      <c r="P37" s="583"/>
      <c r="Q37" s="584"/>
      <c r="R37" s="585">
        <v>392049</v>
      </c>
      <c r="S37" s="487"/>
      <c r="T37" s="487"/>
      <c r="U37" s="487"/>
      <c r="V37" s="487"/>
      <c r="W37" s="487"/>
      <c r="X37" s="487"/>
      <c r="Y37" s="586"/>
      <c r="Z37" s="622">
        <v>1.8</v>
      </c>
      <c r="AA37" s="622"/>
      <c r="AB37" s="622"/>
      <c r="AC37" s="622"/>
      <c r="AD37" s="623" t="s">
        <v>206</v>
      </c>
      <c r="AE37" s="623"/>
      <c r="AF37" s="623"/>
      <c r="AG37" s="623"/>
      <c r="AH37" s="623"/>
      <c r="AI37" s="623"/>
      <c r="AJ37" s="623"/>
      <c r="AK37" s="623"/>
      <c r="AL37" s="587" t="s">
        <v>206</v>
      </c>
      <c r="AM37" s="353"/>
      <c r="AN37" s="353"/>
      <c r="AO37" s="624"/>
      <c r="AQ37" s="631" t="s">
        <v>405</v>
      </c>
      <c r="AR37" s="498"/>
      <c r="AS37" s="498"/>
      <c r="AT37" s="498"/>
      <c r="AU37" s="498"/>
      <c r="AV37" s="498"/>
      <c r="AW37" s="498"/>
      <c r="AX37" s="498"/>
      <c r="AY37" s="632"/>
      <c r="AZ37" s="585">
        <v>677602</v>
      </c>
      <c r="BA37" s="487"/>
      <c r="BB37" s="487"/>
      <c r="BC37" s="487"/>
      <c r="BD37" s="612"/>
      <c r="BE37" s="612"/>
      <c r="BF37" s="633"/>
      <c r="BG37" s="582" t="s">
        <v>408</v>
      </c>
      <c r="BH37" s="583"/>
      <c r="BI37" s="583"/>
      <c r="BJ37" s="583"/>
      <c r="BK37" s="583"/>
      <c r="BL37" s="583"/>
      <c r="BM37" s="583"/>
      <c r="BN37" s="583"/>
      <c r="BO37" s="583"/>
      <c r="BP37" s="583"/>
      <c r="BQ37" s="583"/>
      <c r="BR37" s="583"/>
      <c r="BS37" s="583"/>
      <c r="BT37" s="583"/>
      <c r="BU37" s="584"/>
      <c r="BV37" s="585">
        <v>134487</v>
      </c>
      <c r="BW37" s="487"/>
      <c r="BX37" s="487"/>
      <c r="BY37" s="487"/>
      <c r="BZ37" s="487"/>
      <c r="CA37" s="487"/>
      <c r="CB37" s="634"/>
      <c r="CD37" s="582" t="s">
        <v>162</v>
      </c>
      <c r="CE37" s="583"/>
      <c r="CF37" s="583"/>
      <c r="CG37" s="583"/>
      <c r="CH37" s="583"/>
      <c r="CI37" s="583"/>
      <c r="CJ37" s="583"/>
      <c r="CK37" s="583"/>
      <c r="CL37" s="583"/>
      <c r="CM37" s="583"/>
      <c r="CN37" s="583"/>
      <c r="CO37" s="583"/>
      <c r="CP37" s="583"/>
      <c r="CQ37" s="584"/>
      <c r="CR37" s="585">
        <v>572562</v>
      </c>
      <c r="CS37" s="612"/>
      <c r="CT37" s="612"/>
      <c r="CU37" s="612"/>
      <c r="CV37" s="612"/>
      <c r="CW37" s="612"/>
      <c r="CX37" s="612"/>
      <c r="CY37" s="613"/>
      <c r="CZ37" s="587">
        <v>2.7</v>
      </c>
      <c r="DA37" s="614"/>
      <c r="DB37" s="614"/>
      <c r="DC37" s="615"/>
      <c r="DD37" s="589">
        <v>572488</v>
      </c>
      <c r="DE37" s="612"/>
      <c r="DF37" s="612"/>
      <c r="DG37" s="612"/>
      <c r="DH37" s="612"/>
      <c r="DI37" s="612"/>
      <c r="DJ37" s="612"/>
      <c r="DK37" s="613"/>
      <c r="DL37" s="589">
        <v>552667</v>
      </c>
      <c r="DM37" s="612"/>
      <c r="DN37" s="612"/>
      <c r="DO37" s="612"/>
      <c r="DP37" s="612"/>
      <c r="DQ37" s="612"/>
      <c r="DR37" s="612"/>
      <c r="DS37" s="612"/>
      <c r="DT37" s="612"/>
      <c r="DU37" s="612"/>
      <c r="DV37" s="613"/>
      <c r="DW37" s="587">
        <v>5.8</v>
      </c>
      <c r="DX37" s="614"/>
      <c r="DY37" s="614"/>
      <c r="DZ37" s="614"/>
      <c r="EA37" s="614"/>
      <c r="EB37" s="614"/>
      <c r="EC37" s="635"/>
    </row>
    <row r="38" spans="2:133" ht="11.25" customHeight="1" x14ac:dyDescent="0.15">
      <c r="B38" s="582" t="s">
        <v>395</v>
      </c>
      <c r="C38" s="583"/>
      <c r="D38" s="583"/>
      <c r="E38" s="583"/>
      <c r="F38" s="583"/>
      <c r="G38" s="583"/>
      <c r="H38" s="583"/>
      <c r="I38" s="583"/>
      <c r="J38" s="583"/>
      <c r="K38" s="583"/>
      <c r="L38" s="583"/>
      <c r="M38" s="583"/>
      <c r="N38" s="583"/>
      <c r="O38" s="583"/>
      <c r="P38" s="583"/>
      <c r="Q38" s="584"/>
      <c r="R38" s="585">
        <v>657086</v>
      </c>
      <c r="S38" s="487"/>
      <c r="T38" s="487"/>
      <c r="U38" s="487"/>
      <c r="V38" s="487"/>
      <c r="W38" s="487"/>
      <c r="X38" s="487"/>
      <c r="Y38" s="586"/>
      <c r="Z38" s="622">
        <v>3.1</v>
      </c>
      <c r="AA38" s="622"/>
      <c r="AB38" s="622"/>
      <c r="AC38" s="622"/>
      <c r="AD38" s="623">
        <v>8551</v>
      </c>
      <c r="AE38" s="623"/>
      <c r="AF38" s="623"/>
      <c r="AG38" s="623"/>
      <c r="AH38" s="623"/>
      <c r="AI38" s="623"/>
      <c r="AJ38" s="623"/>
      <c r="AK38" s="623"/>
      <c r="AL38" s="587">
        <v>0.1</v>
      </c>
      <c r="AM38" s="353"/>
      <c r="AN38" s="353"/>
      <c r="AO38" s="624"/>
      <c r="AQ38" s="631" t="s">
        <v>306</v>
      </c>
      <c r="AR38" s="498"/>
      <c r="AS38" s="498"/>
      <c r="AT38" s="498"/>
      <c r="AU38" s="498"/>
      <c r="AV38" s="498"/>
      <c r="AW38" s="498"/>
      <c r="AX38" s="498"/>
      <c r="AY38" s="632"/>
      <c r="AZ38" s="585">
        <v>2312</v>
      </c>
      <c r="BA38" s="487"/>
      <c r="BB38" s="487"/>
      <c r="BC38" s="487"/>
      <c r="BD38" s="612"/>
      <c r="BE38" s="612"/>
      <c r="BF38" s="633"/>
      <c r="BG38" s="582" t="s">
        <v>409</v>
      </c>
      <c r="BH38" s="583"/>
      <c r="BI38" s="583"/>
      <c r="BJ38" s="583"/>
      <c r="BK38" s="583"/>
      <c r="BL38" s="583"/>
      <c r="BM38" s="583"/>
      <c r="BN38" s="583"/>
      <c r="BO38" s="583"/>
      <c r="BP38" s="583"/>
      <c r="BQ38" s="583"/>
      <c r="BR38" s="583"/>
      <c r="BS38" s="583"/>
      <c r="BT38" s="583"/>
      <c r="BU38" s="584"/>
      <c r="BV38" s="585">
        <v>4885</v>
      </c>
      <c r="BW38" s="487"/>
      <c r="BX38" s="487"/>
      <c r="BY38" s="487"/>
      <c r="BZ38" s="487"/>
      <c r="CA38" s="487"/>
      <c r="CB38" s="634"/>
      <c r="CD38" s="582" t="s">
        <v>410</v>
      </c>
      <c r="CE38" s="583"/>
      <c r="CF38" s="583"/>
      <c r="CG38" s="583"/>
      <c r="CH38" s="583"/>
      <c r="CI38" s="583"/>
      <c r="CJ38" s="583"/>
      <c r="CK38" s="583"/>
      <c r="CL38" s="583"/>
      <c r="CM38" s="583"/>
      <c r="CN38" s="583"/>
      <c r="CO38" s="583"/>
      <c r="CP38" s="583"/>
      <c r="CQ38" s="584"/>
      <c r="CR38" s="585">
        <v>1284276</v>
      </c>
      <c r="CS38" s="487"/>
      <c r="CT38" s="487"/>
      <c r="CU38" s="487"/>
      <c r="CV38" s="487"/>
      <c r="CW38" s="487"/>
      <c r="CX38" s="487"/>
      <c r="CY38" s="586"/>
      <c r="CZ38" s="587">
        <v>6.1</v>
      </c>
      <c r="DA38" s="614"/>
      <c r="DB38" s="614"/>
      <c r="DC38" s="615"/>
      <c r="DD38" s="589">
        <v>1017604</v>
      </c>
      <c r="DE38" s="487"/>
      <c r="DF38" s="487"/>
      <c r="DG38" s="487"/>
      <c r="DH38" s="487"/>
      <c r="DI38" s="487"/>
      <c r="DJ38" s="487"/>
      <c r="DK38" s="586"/>
      <c r="DL38" s="589">
        <v>985239</v>
      </c>
      <c r="DM38" s="487"/>
      <c r="DN38" s="487"/>
      <c r="DO38" s="487"/>
      <c r="DP38" s="487"/>
      <c r="DQ38" s="487"/>
      <c r="DR38" s="487"/>
      <c r="DS38" s="487"/>
      <c r="DT38" s="487"/>
      <c r="DU38" s="487"/>
      <c r="DV38" s="586"/>
      <c r="DW38" s="587">
        <v>10.3</v>
      </c>
      <c r="DX38" s="614"/>
      <c r="DY38" s="614"/>
      <c r="DZ38" s="614"/>
      <c r="EA38" s="614"/>
      <c r="EB38" s="614"/>
      <c r="EC38" s="635"/>
    </row>
    <row r="39" spans="2:133" ht="11.25" customHeight="1" x14ac:dyDescent="0.15">
      <c r="B39" s="582" t="s">
        <v>411</v>
      </c>
      <c r="C39" s="583"/>
      <c r="D39" s="583"/>
      <c r="E39" s="583"/>
      <c r="F39" s="583"/>
      <c r="G39" s="583"/>
      <c r="H39" s="583"/>
      <c r="I39" s="583"/>
      <c r="J39" s="583"/>
      <c r="K39" s="583"/>
      <c r="L39" s="583"/>
      <c r="M39" s="583"/>
      <c r="N39" s="583"/>
      <c r="O39" s="583"/>
      <c r="P39" s="583"/>
      <c r="Q39" s="584"/>
      <c r="R39" s="585">
        <v>1896400</v>
      </c>
      <c r="S39" s="487"/>
      <c r="T39" s="487"/>
      <c r="U39" s="487"/>
      <c r="V39" s="487"/>
      <c r="W39" s="487"/>
      <c r="X39" s="487"/>
      <c r="Y39" s="586"/>
      <c r="Z39" s="622">
        <v>8.9</v>
      </c>
      <c r="AA39" s="622"/>
      <c r="AB39" s="622"/>
      <c r="AC39" s="622"/>
      <c r="AD39" s="623" t="s">
        <v>206</v>
      </c>
      <c r="AE39" s="623"/>
      <c r="AF39" s="623"/>
      <c r="AG39" s="623"/>
      <c r="AH39" s="623"/>
      <c r="AI39" s="623"/>
      <c r="AJ39" s="623"/>
      <c r="AK39" s="623"/>
      <c r="AL39" s="587" t="s">
        <v>206</v>
      </c>
      <c r="AM39" s="353"/>
      <c r="AN39" s="353"/>
      <c r="AO39" s="624"/>
      <c r="AQ39" s="631" t="s">
        <v>412</v>
      </c>
      <c r="AR39" s="498"/>
      <c r="AS39" s="498"/>
      <c r="AT39" s="498"/>
      <c r="AU39" s="498"/>
      <c r="AV39" s="498"/>
      <c r="AW39" s="498"/>
      <c r="AX39" s="498"/>
      <c r="AY39" s="632"/>
      <c r="AZ39" s="585" t="s">
        <v>206</v>
      </c>
      <c r="BA39" s="487"/>
      <c r="BB39" s="487"/>
      <c r="BC39" s="487"/>
      <c r="BD39" s="612"/>
      <c r="BE39" s="612"/>
      <c r="BF39" s="633"/>
      <c r="BG39" s="582" t="s">
        <v>336</v>
      </c>
      <c r="BH39" s="583"/>
      <c r="BI39" s="583"/>
      <c r="BJ39" s="583"/>
      <c r="BK39" s="583"/>
      <c r="BL39" s="583"/>
      <c r="BM39" s="583"/>
      <c r="BN39" s="583"/>
      <c r="BO39" s="583"/>
      <c r="BP39" s="583"/>
      <c r="BQ39" s="583"/>
      <c r="BR39" s="583"/>
      <c r="BS39" s="583"/>
      <c r="BT39" s="583"/>
      <c r="BU39" s="584"/>
      <c r="BV39" s="585">
        <v>8501</v>
      </c>
      <c r="BW39" s="487"/>
      <c r="BX39" s="487"/>
      <c r="BY39" s="487"/>
      <c r="BZ39" s="487"/>
      <c r="CA39" s="487"/>
      <c r="CB39" s="634"/>
      <c r="CD39" s="582" t="s">
        <v>416</v>
      </c>
      <c r="CE39" s="583"/>
      <c r="CF39" s="583"/>
      <c r="CG39" s="583"/>
      <c r="CH39" s="583"/>
      <c r="CI39" s="583"/>
      <c r="CJ39" s="583"/>
      <c r="CK39" s="583"/>
      <c r="CL39" s="583"/>
      <c r="CM39" s="583"/>
      <c r="CN39" s="583"/>
      <c r="CO39" s="583"/>
      <c r="CP39" s="583"/>
      <c r="CQ39" s="584"/>
      <c r="CR39" s="585">
        <v>518770</v>
      </c>
      <c r="CS39" s="612"/>
      <c r="CT39" s="612"/>
      <c r="CU39" s="612"/>
      <c r="CV39" s="612"/>
      <c r="CW39" s="612"/>
      <c r="CX39" s="612"/>
      <c r="CY39" s="613"/>
      <c r="CZ39" s="587">
        <v>2.5</v>
      </c>
      <c r="DA39" s="614"/>
      <c r="DB39" s="614"/>
      <c r="DC39" s="615"/>
      <c r="DD39" s="589">
        <v>506588</v>
      </c>
      <c r="DE39" s="612"/>
      <c r="DF39" s="612"/>
      <c r="DG39" s="612"/>
      <c r="DH39" s="612"/>
      <c r="DI39" s="612"/>
      <c r="DJ39" s="612"/>
      <c r="DK39" s="613"/>
      <c r="DL39" s="589" t="s">
        <v>206</v>
      </c>
      <c r="DM39" s="612"/>
      <c r="DN39" s="612"/>
      <c r="DO39" s="612"/>
      <c r="DP39" s="612"/>
      <c r="DQ39" s="612"/>
      <c r="DR39" s="612"/>
      <c r="DS39" s="612"/>
      <c r="DT39" s="612"/>
      <c r="DU39" s="612"/>
      <c r="DV39" s="613"/>
      <c r="DW39" s="587" t="s">
        <v>206</v>
      </c>
      <c r="DX39" s="614"/>
      <c r="DY39" s="614"/>
      <c r="DZ39" s="614"/>
      <c r="EA39" s="614"/>
      <c r="EB39" s="614"/>
      <c r="EC39" s="635"/>
    </row>
    <row r="40" spans="2:133" ht="11.25" customHeight="1" x14ac:dyDescent="0.15">
      <c r="B40" s="582" t="s">
        <v>417</v>
      </c>
      <c r="C40" s="583"/>
      <c r="D40" s="583"/>
      <c r="E40" s="583"/>
      <c r="F40" s="583"/>
      <c r="G40" s="583"/>
      <c r="H40" s="583"/>
      <c r="I40" s="583"/>
      <c r="J40" s="583"/>
      <c r="K40" s="583"/>
      <c r="L40" s="583"/>
      <c r="M40" s="583"/>
      <c r="N40" s="583"/>
      <c r="O40" s="583"/>
      <c r="P40" s="583"/>
      <c r="Q40" s="584"/>
      <c r="R40" s="585" t="s">
        <v>206</v>
      </c>
      <c r="S40" s="487"/>
      <c r="T40" s="487"/>
      <c r="U40" s="487"/>
      <c r="V40" s="487"/>
      <c r="W40" s="487"/>
      <c r="X40" s="487"/>
      <c r="Y40" s="586"/>
      <c r="Z40" s="622" t="s">
        <v>206</v>
      </c>
      <c r="AA40" s="622"/>
      <c r="AB40" s="622"/>
      <c r="AC40" s="622"/>
      <c r="AD40" s="623" t="s">
        <v>206</v>
      </c>
      <c r="AE40" s="623"/>
      <c r="AF40" s="623"/>
      <c r="AG40" s="623"/>
      <c r="AH40" s="623"/>
      <c r="AI40" s="623"/>
      <c r="AJ40" s="623"/>
      <c r="AK40" s="623"/>
      <c r="AL40" s="587" t="s">
        <v>206</v>
      </c>
      <c r="AM40" s="353"/>
      <c r="AN40" s="353"/>
      <c r="AO40" s="624"/>
      <c r="AQ40" s="631" t="s">
        <v>418</v>
      </c>
      <c r="AR40" s="498"/>
      <c r="AS40" s="498"/>
      <c r="AT40" s="498"/>
      <c r="AU40" s="498"/>
      <c r="AV40" s="498"/>
      <c r="AW40" s="498"/>
      <c r="AX40" s="498"/>
      <c r="AY40" s="632"/>
      <c r="AZ40" s="585" t="s">
        <v>206</v>
      </c>
      <c r="BA40" s="487"/>
      <c r="BB40" s="487"/>
      <c r="BC40" s="487"/>
      <c r="BD40" s="612"/>
      <c r="BE40" s="612"/>
      <c r="BF40" s="633"/>
      <c r="BG40" s="630" t="s">
        <v>420</v>
      </c>
      <c r="BH40" s="444"/>
      <c r="BI40" s="444"/>
      <c r="BJ40" s="444"/>
      <c r="BK40" s="444"/>
      <c r="BL40" s="7"/>
      <c r="BM40" s="583" t="s">
        <v>421</v>
      </c>
      <c r="BN40" s="583"/>
      <c r="BO40" s="583"/>
      <c r="BP40" s="583"/>
      <c r="BQ40" s="583"/>
      <c r="BR40" s="583"/>
      <c r="BS40" s="583"/>
      <c r="BT40" s="583"/>
      <c r="BU40" s="584"/>
      <c r="BV40" s="585">
        <v>89</v>
      </c>
      <c r="BW40" s="487"/>
      <c r="BX40" s="487"/>
      <c r="BY40" s="487"/>
      <c r="BZ40" s="487"/>
      <c r="CA40" s="487"/>
      <c r="CB40" s="634"/>
      <c r="CD40" s="582" t="s">
        <v>366</v>
      </c>
      <c r="CE40" s="583"/>
      <c r="CF40" s="583"/>
      <c r="CG40" s="583"/>
      <c r="CH40" s="583"/>
      <c r="CI40" s="583"/>
      <c r="CJ40" s="583"/>
      <c r="CK40" s="583"/>
      <c r="CL40" s="583"/>
      <c r="CM40" s="583"/>
      <c r="CN40" s="583"/>
      <c r="CO40" s="583"/>
      <c r="CP40" s="583"/>
      <c r="CQ40" s="584"/>
      <c r="CR40" s="585" t="s">
        <v>206</v>
      </c>
      <c r="CS40" s="487"/>
      <c r="CT40" s="487"/>
      <c r="CU40" s="487"/>
      <c r="CV40" s="487"/>
      <c r="CW40" s="487"/>
      <c r="CX40" s="487"/>
      <c r="CY40" s="586"/>
      <c r="CZ40" s="587" t="s">
        <v>206</v>
      </c>
      <c r="DA40" s="614"/>
      <c r="DB40" s="614"/>
      <c r="DC40" s="615"/>
      <c r="DD40" s="589" t="s">
        <v>206</v>
      </c>
      <c r="DE40" s="487"/>
      <c r="DF40" s="487"/>
      <c r="DG40" s="487"/>
      <c r="DH40" s="487"/>
      <c r="DI40" s="487"/>
      <c r="DJ40" s="487"/>
      <c r="DK40" s="586"/>
      <c r="DL40" s="589" t="s">
        <v>206</v>
      </c>
      <c r="DM40" s="487"/>
      <c r="DN40" s="487"/>
      <c r="DO40" s="487"/>
      <c r="DP40" s="487"/>
      <c r="DQ40" s="487"/>
      <c r="DR40" s="487"/>
      <c r="DS40" s="487"/>
      <c r="DT40" s="487"/>
      <c r="DU40" s="487"/>
      <c r="DV40" s="586"/>
      <c r="DW40" s="587" t="s">
        <v>206</v>
      </c>
      <c r="DX40" s="614"/>
      <c r="DY40" s="614"/>
      <c r="DZ40" s="614"/>
      <c r="EA40" s="614"/>
      <c r="EB40" s="614"/>
      <c r="EC40" s="635"/>
    </row>
    <row r="41" spans="2:133" ht="11.25" customHeight="1" x14ac:dyDescent="0.15">
      <c r="B41" s="582" t="s">
        <v>422</v>
      </c>
      <c r="C41" s="583"/>
      <c r="D41" s="583"/>
      <c r="E41" s="583"/>
      <c r="F41" s="583"/>
      <c r="G41" s="583"/>
      <c r="H41" s="583"/>
      <c r="I41" s="583"/>
      <c r="J41" s="583"/>
      <c r="K41" s="583"/>
      <c r="L41" s="583"/>
      <c r="M41" s="583"/>
      <c r="N41" s="583"/>
      <c r="O41" s="583"/>
      <c r="P41" s="583"/>
      <c r="Q41" s="584"/>
      <c r="R41" s="585" t="s">
        <v>206</v>
      </c>
      <c r="S41" s="487"/>
      <c r="T41" s="487"/>
      <c r="U41" s="487"/>
      <c r="V41" s="487"/>
      <c r="W41" s="487"/>
      <c r="X41" s="487"/>
      <c r="Y41" s="586"/>
      <c r="Z41" s="622" t="s">
        <v>206</v>
      </c>
      <c r="AA41" s="622"/>
      <c r="AB41" s="622"/>
      <c r="AC41" s="622"/>
      <c r="AD41" s="623" t="s">
        <v>206</v>
      </c>
      <c r="AE41" s="623"/>
      <c r="AF41" s="623"/>
      <c r="AG41" s="623"/>
      <c r="AH41" s="623"/>
      <c r="AI41" s="623"/>
      <c r="AJ41" s="623"/>
      <c r="AK41" s="623"/>
      <c r="AL41" s="587" t="s">
        <v>206</v>
      </c>
      <c r="AM41" s="353"/>
      <c r="AN41" s="353"/>
      <c r="AO41" s="624"/>
      <c r="AQ41" s="631" t="s">
        <v>423</v>
      </c>
      <c r="AR41" s="498"/>
      <c r="AS41" s="498"/>
      <c r="AT41" s="498"/>
      <c r="AU41" s="498"/>
      <c r="AV41" s="498"/>
      <c r="AW41" s="498"/>
      <c r="AX41" s="498"/>
      <c r="AY41" s="632"/>
      <c r="AZ41" s="585">
        <v>292188</v>
      </c>
      <c r="BA41" s="487"/>
      <c r="BB41" s="487"/>
      <c r="BC41" s="487"/>
      <c r="BD41" s="612"/>
      <c r="BE41" s="612"/>
      <c r="BF41" s="633"/>
      <c r="BG41" s="630"/>
      <c r="BH41" s="444"/>
      <c r="BI41" s="444"/>
      <c r="BJ41" s="444"/>
      <c r="BK41" s="444"/>
      <c r="BL41" s="7"/>
      <c r="BM41" s="583" t="s">
        <v>341</v>
      </c>
      <c r="BN41" s="583"/>
      <c r="BO41" s="583"/>
      <c r="BP41" s="583"/>
      <c r="BQ41" s="583"/>
      <c r="BR41" s="583"/>
      <c r="BS41" s="583"/>
      <c r="BT41" s="583"/>
      <c r="BU41" s="584"/>
      <c r="BV41" s="585">
        <v>1</v>
      </c>
      <c r="BW41" s="487"/>
      <c r="BX41" s="487"/>
      <c r="BY41" s="487"/>
      <c r="BZ41" s="487"/>
      <c r="CA41" s="487"/>
      <c r="CB41" s="634"/>
      <c r="CD41" s="582" t="s">
        <v>289</v>
      </c>
      <c r="CE41" s="583"/>
      <c r="CF41" s="583"/>
      <c r="CG41" s="583"/>
      <c r="CH41" s="583"/>
      <c r="CI41" s="583"/>
      <c r="CJ41" s="583"/>
      <c r="CK41" s="583"/>
      <c r="CL41" s="583"/>
      <c r="CM41" s="583"/>
      <c r="CN41" s="583"/>
      <c r="CO41" s="583"/>
      <c r="CP41" s="583"/>
      <c r="CQ41" s="584"/>
      <c r="CR41" s="585" t="s">
        <v>206</v>
      </c>
      <c r="CS41" s="612"/>
      <c r="CT41" s="612"/>
      <c r="CU41" s="612"/>
      <c r="CV41" s="612"/>
      <c r="CW41" s="612"/>
      <c r="CX41" s="612"/>
      <c r="CY41" s="613"/>
      <c r="CZ41" s="587" t="s">
        <v>206</v>
      </c>
      <c r="DA41" s="614"/>
      <c r="DB41" s="614"/>
      <c r="DC41" s="615"/>
      <c r="DD41" s="589" t="s">
        <v>206</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424</v>
      </c>
      <c r="C42" s="583"/>
      <c r="D42" s="583"/>
      <c r="E42" s="583"/>
      <c r="F42" s="583"/>
      <c r="G42" s="583"/>
      <c r="H42" s="583"/>
      <c r="I42" s="583"/>
      <c r="J42" s="583"/>
      <c r="K42" s="583"/>
      <c r="L42" s="583"/>
      <c r="M42" s="583"/>
      <c r="N42" s="583"/>
      <c r="O42" s="583"/>
      <c r="P42" s="583"/>
      <c r="Q42" s="584"/>
      <c r="R42" s="585">
        <v>441100</v>
      </c>
      <c r="S42" s="487"/>
      <c r="T42" s="487"/>
      <c r="U42" s="487"/>
      <c r="V42" s="487"/>
      <c r="W42" s="487"/>
      <c r="X42" s="487"/>
      <c r="Y42" s="586"/>
      <c r="Z42" s="622">
        <v>2.1</v>
      </c>
      <c r="AA42" s="622"/>
      <c r="AB42" s="622"/>
      <c r="AC42" s="622"/>
      <c r="AD42" s="623" t="s">
        <v>206</v>
      </c>
      <c r="AE42" s="623"/>
      <c r="AF42" s="623"/>
      <c r="AG42" s="623"/>
      <c r="AH42" s="623"/>
      <c r="AI42" s="623"/>
      <c r="AJ42" s="623"/>
      <c r="AK42" s="623"/>
      <c r="AL42" s="587" t="s">
        <v>206</v>
      </c>
      <c r="AM42" s="353"/>
      <c r="AN42" s="353"/>
      <c r="AO42" s="624"/>
      <c r="AQ42" s="625" t="s">
        <v>426</v>
      </c>
      <c r="AR42" s="626"/>
      <c r="AS42" s="626"/>
      <c r="AT42" s="626"/>
      <c r="AU42" s="626"/>
      <c r="AV42" s="626"/>
      <c r="AW42" s="626"/>
      <c r="AX42" s="626"/>
      <c r="AY42" s="627"/>
      <c r="AZ42" s="599">
        <v>992088</v>
      </c>
      <c r="BA42" s="616"/>
      <c r="BB42" s="616"/>
      <c r="BC42" s="616"/>
      <c r="BD42" s="600"/>
      <c r="BE42" s="600"/>
      <c r="BF42" s="628"/>
      <c r="BG42" s="383"/>
      <c r="BH42" s="384"/>
      <c r="BI42" s="384"/>
      <c r="BJ42" s="384"/>
      <c r="BK42" s="384"/>
      <c r="BL42" s="23"/>
      <c r="BM42" s="597" t="s">
        <v>427</v>
      </c>
      <c r="BN42" s="597"/>
      <c r="BO42" s="597"/>
      <c r="BP42" s="597"/>
      <c r="BQ42" s="597"/>
      <c r="BR42" s="597"/>
      <c r="BS42" s="597"/>
      <c r="BT42" s="597"/>
      <c r="BU42" s="598"/>
      <c r="BV42" s="599">
        <v>294</v>
      </c>
      <c r="BW42" s="616"/>
      <c r="BX42" s="616"/>
      <c r="BY42" s="616"/>
      <c r="BZ42" s="616"/>
      <c r="CA42" s="616"/>
      <c r="CB42" s="629"/>
      <c r="CD42" s="582" t="s">
        <v>282</v>
      </c>
      <c r="CE42" s="583"/>
      <c r="CF42" s="583"/>
      <c r="CG42" s="583"/>
      <c r="CH42" s="583"/>
      <c r="CI42" s="583"/>
      <c r="CJ42" s="583"/>
      <c r="CK42" s="583"/>
      <c r="CL42" s="583"/>
      <c r="CM42" s="583"/>
      <c r="CN42" s="583"/>
      <c r="CO42" s="583"/>
      <c r="CP42" s="583"/>
      <c r="CQ42" s="584"/>
      <c r="CR42" s="585">
        <v>2988037</v>
      </c>
      <c r="CS42" s="487"/>
      <c r="CT42" s="487"/>
      <c r="CU42" s="487"/>
      <c r="CV42" s="487"/>
      <c r="CW42" s="487"/>
      <c r="CX42" s="487"/>
      <c r="CY42" s="586"/>
      <c r="CZ42" s="587">
        <v>14.2</v>
      </c>
      <c r="DA42" s="353"/>
      <c r="DB42" s="353"/>
      <c r="DC42" s="588"/>
      <c r="DD42" s="589">
        <v>573283</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425</v>
      </c>
      <c r="C43" s="597"/>
      <c r="D43" s="597"/>
      <c r="E43" s="597"/>
      <c r="F43" s="597"/>
      <c r="G43" s="597"/>
      <c r="H43" s="597"/>
      <c r="I43" s="597"/>
      <c r="J43" s="597"/>
      <c r="K43" s="597"/>
      <c r="L43" s="597"/>
      <c r="M43" s="597"/>
      <c r="N43" s="597"/>
      <c r="O43" s="597"/>
      <c r="P43" s="597"/>
      <c r="Q43" s="598"/>
      <c r="R43" s="599">
        <v>21279643</v>
      </c>
      <c r="S43" s="616"/>
      <c r="T43" s="616"/>
      <c r="U43" s="616"/>
      <c r="V43" s="616"/>
      <c r="W43" s="616"/>
      <c r="X43" s="616"/>
      <c r="Y43" s="617"/>
      <c r="Z43" s="618">
        <v>100</v>
      </c>
      <c r="AA43" s="618"/>
      <c r="AB43" s="618"/>
      <c r="AC43" s="618"/>
      <c r="AD43" s="619">
        <v>9161707</v>
      </c>
      <c r="AE43" s="619"/>
      <c r="AF43" s="619"/>
      <c r="AG43" s="619"/>
      <c r="AH43" s="619"/>
      <c r="AI43" s="619"/>
      <c r="AJ43" s="619"/>
      <c r="AK43" s="619"/>
      <c r="AL43" s="602">
        <v>100</v>
      </c>
      <c r="AM43" s="620"/>
      <c r="AN43" s="620"/>
      <c r="AO43" s="621"/>
      <c r="CD43" s="582" t="s">
        <v>85</v>
      </c>
      <c r="CE43" s="583"/>
      <c r="CF43" s="583"/>
      <c r="CG43" s="583"/>
      <c r="CH43" s="583"/>
      <c r="CI43" s="583"/>
      <c r="CJ43" s="583"/>
      <c r="CK43" s="583"/>
      <c r="CL43" s="583"/>
      <c r="CM43" s="583"/>
      <c r="CN43" s="583"/>
      <c r="CO43" s="583"/>
      <c r="CP43" s="583"/>
      <c r="CQ43" s="584"/>
      <c r="CR43" s="585">
        <v>87717</v>
      </c>
      <c r="CS43" s="612"/>
      <c r="CT43" s="612"/>
      <c r="CU43" s="612"/>
      <c r="CV43" s="612"/>
      <c r="CW43" s="612"/>
      <c r="CX43" s="612"/>
      <c r="CY43" s="613"/>
      <c r="CZ43" s="587">
        <v>0.4</v>
      </c>
      <c r="DA43" s="614"/>
      <c r="DB43" s="614"/>
      <c r="DC43" s="615"/>
      <c r="DD43" s="589">
        <v>87717</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180</v>
      </c>
      <c r="CE44" s="390"/>
      <c r="CF44" s="582" t="s">
        <v>429</v>
      </c>
      <c r="CG44" s="583"/>
      <c r="CH44" s="583"/>
      <c r="CI44" s="583"/>
      <c r="CJ44" s="583"/>
      <c r="CK44" s="583"/>
      <c r="CL44" s="583"/>
      <c r="CM44" s="583"/>
      <c r="CN44" s="583"/>
      <c r="CO44" s="583"/>
      <c r="CP44" s="583"/>
      <c r="CQ44" s="584"/>
      <c r="CR44" s="585">
        <v>2988037</v>
      </c>
      <c r="CS44" s="487"/>
      <c r="CT44" s="487"/>
      <c r="CU44" s="487"/>
      <c r="CV44" s="487"/>
      <c r="CW44" s="487"/>
      <c r="CX44" s="487"/>
      <c r="CY44" s="586"/>
      <c r="CZ44" s="587">
        <v>14.2</v>
      </c>
      <c r="DA44" s="353"/>
      <c r="DB44" s="353"/>
      <c r="DC44" s="588"/>
      <c r="DD44" s="589">
        <v>573283</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56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430</v>
      </c>
      <c r="CG45" s="583"/>
      <c r="CH45" s="583"/>
      <c r="CI45" s="583"/>
      <c r="CJ45" s="583"/>
      <c r="CK45" s="583"/>
      <c r="CL45" s="583"/>
      <c r="CM45" s="583"/>
      <c r="CN45" s="583"/>
      <c r="CO45" s="583"/>
      <c r="CP45" s="583"/>
      <c r="CQ45" s="584"/>
      <c r="CR45" s="585">
        <v>1290967</v>
      </c>
      <c r="CS45" s="612"/>
      <c r="CT45" s="612"/>
      <c r="CU45" s="612"/>
      <c r="CV45" s="612"/>
      <c r="CW45" s="612"/>
      <c r="CX45" s="612"/>
      <c r="CY45" s="613"/>
      <c r="CZ45" s="587">
        <v>6.1</v>
      </c>
      <c r="DA45" s="614"/>
      <c r="DB45" s="614"/>
      <c r="DC45" s="615"/>
      <c r="DD45" s="589">
        <v>58843</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402</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389</v>
      </c>
      <c r="CG46" s="583"/>
      <c r="CH46" s="583"/>
      <c r="CI46" s="583"/>
      <c r="CJ46" s="583"/>
      <c r="CK46" s="583"/>
      <c r="CL46" s="583"/>
      <c r="CM46" s="583"/>
      <c r="CN46" s="583"/>
      <c r="CO46" s="583"/>
      <c r="CP46" s="583"/>
      <c r="CQ46" s="584"/>
      <c r="CR46" s="585">
        <v>1677254</v>
      </c>
      <c r="CS46" s="487"/>
      <c r="CT46" s="487"/>
      <c r="CU46" s="487"/>
      <c r="CV46" s="487"/>
      <c r="CW46" s="487"/>
      <c r="CX46" s="487"/>
      <c r="CY46" s="586"/>
      <c r="CZ46" s="587">
        <v>8</v>
      </c>
      <c r="DA46" s="353"/>
      <c r="DB46" s="353"/>
      <c r="DC46" s="588"/>
      <c r="DD46" s="589">
        <v>514224</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270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432</v>
      </c>
      <c r="CG47" s="583"/>
      <c r="CH47" s="583"/>
      <c r="CI47" s="583"/>
      <c r="CJ47" s="583"/>
      <c r="CK47" s="583"/>
      <c r="CL47" s="583"/>
      <c r="CM47" s="583"/>
      <c r="CN47" s="583"/>
      <c r="CO47" s="583"/>
      <c r="CP47" s="583"/>
      <c r="CQ47" s="584"/>
      <c r="CR47" s="585" t="s">
        <v>206</v>
      </c>
      <c r="CS47" s="612"/>
      <c r="CT47" s="612"/>
      <c r="CU47" s="612"/>
      <c r="CV47" s="612"/>
      <c r="CW47" s="612"/>
      <c r="CX47" s="612"/>
      <c r="CY47" s="613"/>
      <c r="CZ47" s="587" t="s">
        <v>206</v>
      </c>
      <c r="DA47" s="614"/>
      <c r="DB47" s="614"/>
      <c r="DC47" s="615"/>
      <c r="DD47" s="589" t="s">
        <v>206</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433</v>
      </c>
      <c r="CG48" s="583"/>
      <c r="CH48" s="583"/>
      <c r="CI48" s="583"/>
      <c r="CJ48" s="583"/>
      <c r="CK48" s="583"/>
      <c r="CL48" s="583"/>
      <c r="CM48" s="583"/>
      <c r="CN48" s="583"/>
      <c r="CO48" s="583"/>
      <c r="CP48" s="583"/>
      <c r="CQ48" s="584"/>
      <c r="CR48" s="585" t="s">
        <v>206</v>
      </c>
      <c r="CS48" s="487"/>
      <c r="CT48" s="487"/>
      <c r="CU48" s="487"/>
      <c r="CV48" s="487"/>
      <c r="CW48" s="487"/>
      <c r="CX48" s="487"/>
      <c r="CY48" s="586"/>
      <c r="CZ48" s="587" t="s">
        <v>206</v>
      </c>
      <c r="DA48" s="353"/>
      <c r="DB48" s="353"/>
      <c r="DC48" s="588"/>
      <c r="DD48" s="589" t="s">
        <v>206</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196</v>
      </c>
      <c r="CE49" s="597"/>
      <c r="CF49" s="597"/>
      <c r="CG49" s="597"/>
      <c r="CH49" s="597"/>
      <c r="CI49" s="597"/>
      <c r="CJ49" s="597"/>
      <c r="CK49" s="597"/>
      <c r="CL49" s="597"/>
      <c r="CM49" s="597"/>
      <c r="CN49" s="597"/>
      <c r="CO49" s="597"/>
      <c r="CP49" s="597"/>
      <c r="CQ49" s="598"/>
      <c r="CR49" s="599">
        <v>21046910</v>
      </c>
      <c r="CS49" s="600"/>
      <c r="CT49" s="600"/>
      <c r="CU49" s="600"/>
      <c r="CV49" s="600"/>
      <c r="CW49" s="600"/>
      <c r="CX49" s="600"/>
      <c r="CY49" s="601"/>
      <c r="CZ49" s="602">
        <v>100</v>
      </c>
      <c r="DA49" s="603"/>
      <c r="DB49" s="603"/>
      <c r="DC49" s="604"/>
      <c r="DD49" s="605">
        <v>11264072</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DFjXor8WSbt/3S0Gl1zhKedUA5UzAIUvOfnH6lNIXb7T+tUK6szPmL5QpetUd/CUG6WCzncLJdct+dYZNqgXtQ==" saltValue="+yTm05zGJ8cXlp7Gwvzx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292</v>
      </c>
      <c r="DK2" s="1015"/>
      <c r="DL2" s="1015"/>
      <c r="DM2" s="1015"/>
      <c r="DN2" s="1015"/>
      <c r="DO2" s="1016"/>
      <c r="DP2" s="70"/>
      <c r="DQ2" s="1014" t="s">
        <v>228</v>
      </c>
      <c r="DR2" s="1015"/>
      <c r="DS2" s="1015"/>
      <c r="DT2" s="1015"/>
      <c r="DU2" s="1015"/>
      <c r="DV2" s="1015"/>
      <c r="DW2" s="1015"/>
      <c r="DX2" s="1015"/>
      <c r="DY2" s="1015"/>
      <c r="DZ2" s="101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5" t="s">
        <v>210</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434</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435</v>
      </c>
      <c r="B5" s="694"/>
      <c r="C5" s="694"/>
      <c r="D5" s="694"/>
      <c r="E5" s="694"/>
      <c r="F5" s="694"/>
      <c r="G5" s="694"/>
      <c r="H5" s="694"/>
      <c r="I5" s="694"/>
      <c r="J5" s="694"/>
      <c r="K5" s="694"/>
      <c r="L5" s="694"/>
      <c r="M5" s="694"/>
      <c r="N5" s="694"/>
      <c r="O5" s="694"/>
      <c r="P5" s="695"/>
      <c r="Q5" s="685" t="s">
        <v>185</v>
      </c>
      <c r="R5" s="686"/>
      <c r="S5" s="686"/>
      <c r="T5" s="686"/>
      <c r="U5" s="687"/>
      <c r="V5" s="685" t="s">
        <v>436</v>
      </c>
      <c r="W5" s="686"/>
      <c r="X5" s="686"/>
      <c r="Y5" s="686"/>
      <c r="Z5" s="687"/>
      <c r="AA5" s="685" t="s">
        <v>437</v>
      </c>
      <c r="AB5" s="686"/>
      <c r="AC5" s="686"/>
      <c r="AD5" s="686"/>
      <c r="AE5" s="686"/>
      <c r="AF5" s="769" t="s">
        <v>183</v>
      </c>
      <c r="AG5" s="686"/>
      <c r="AH5" s="686"/>
      <c r="AI5" s="686"/>
      <c r="AJ5" s="691"/>
      <c r="AK5" s="686" t="s">
        <v>438</v>
      </c>
      <c r="AL5" s="686"/>
      <c r="AM5" s="686"/>
      <c r="AN5" s="686"/>
      <c r="AO5" s="687"/>
      <c r="AP5" s="685" t="s">
        <v>439</v>
      </c>
      <c r="AQ5" s="686"/>
      <c r="AR5" s="686"/>
      <c r="AS5" s="686"/>
      <c r="AT5" s="687"/>
      <c r="AU5" s="685" t="s">
        <v>441</v>
      </c>
      <c r="AV5" s="686"/>
      <c r="AW5" s="686"/>
      <c r="AX5" s="686"/>
      <c r="AY5" s="691"/>
      <c r="AZ5" s="73"/>
      <c r="BA5" s="73"/>
      <c r="BB5" s="73"/>
      <c r="BC5" s="73"/>
      <c r="BD5" s="73"/>
      <c r="BE5" s="85"/>
      <c r="BF5" s="85"/>
      <c r="BG5" s="85"/>
      <c r="BH5" s="85"/>
      <c r="BI5" s="85"/>
      <c r="BJ5" s="85"/>
      <c r="BK5" s="85"/>
      <c r="BL5" s="85"/>
      <c r="BM5" s="85"/>
      <c r="BN5" s="85"/>
      <c r="BO5" s="85"/>
      <c r="BP5" s="85"/>
      <c r="BQ5" s="693" t="s">
        <v>442</v>
      </c>
      <c r="BR5" s="694"/>
      <c r="BS5" s="694"/>
      <c r="BT5" s="694"/>
      <c r="BU5" s="694"/>
      <c r="BV5" s="694"/>
      <c r="BW5" s="694"/>
      <c r="BX5" s="694"/>
      <c r="BY5" s="694"/>
      <c r="BZ5" s="694"/>
      <c r="CA5" s="694"/>
      <c r="CB5" s="694"/>
      <c r="CC5" s="694"/>
      <c r="CD5" s="694"/>
      <c r="CE5" s="694"/>
      <c r="CF5" s="694"/>
      <c r="CG5" s="695"/>
      <c r="CH5" s="685" t="s">
        <v>363</v>
      </c>
      <c r="CI5" s="686"/>
      <c r="CJ5" s="686"/>
      <c r="CK5" s="686"/>
      <c r="CL5" s="687"/>
      <c r="CM5" s="685" t="s">
        <v>319</v>
      </c>
      <c r="CN5" s="686"/>
      <c r="CO5" s="686"/>
      <c r="CP5" s="686"/>
      <c r="CQ5" s="687"/>
      <c r="CR5" s="685" t="s">
        <v>250</v>
      </c>
      <c r="CS5" s="686"/>
      <c r="CT5" s="686"/>
      <c r="CU5" s="686"/>
      <c r="CV5" s="687"/>
      <c r="CW5" s="685" t="s">
        <v>57</v>
      </c>
      <c r="CX5" s="686"/>
      <c r="CY5" s="686"/>
      <c r="CZ5" s="686"/>
      <c r="DA5" s="687"/>
      <c r="DB5" s="685" t="s">
        <v>445</v>
      </c>
      <c r="DC5" s="686"/>
      <c r="DD5" s="686"/>
      <c r="DE5" s="686"/>
      <c r="DF5" s="687"/>
      <c r="DG5" s="1027" t="s">
        <v>248</v>
      </c>
      <c r="DH5" s="1028"/>
      <c r="DI5" s="1028"/>
      <c r="DJ5" s="1028"/>
      <c r="DK5" s="1029"/>
      <c r="DL5" s="1027" t="s">
        <v>447</v>
      </c>
      <c r="DM5" s="1028"/>
      <c r="DN5" s="1028"/>
      <c r="DO5" s="1028"/>
      <c r="DP5" s="1029"/>
      <c r="DQ5" s="685" t="s">
        <v>450</v>
      </c>
      <c r="DR5" s="686"/>
      <c r="DS5" s="686"/>
      <c r="DT5" s="686"/>
      <c r="DU5" s="687"/>
      <c r="DV5" s="685" t="s">
        <v>441</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30"/>
      <c r="DH6" s="1031"/>
      <c r="DI6" s="1031"/>
      <c r="DJ6" s="1031"/>
      <c r="DK6" s="1032"/>
      <c r="DL6" s="1030"/>
      <c r="DM6" s="1031"/>
      <c r="DN6" s="1031"/>
      <c r="DO6" s="1031"/>
      <c r="DP6" s="1032"/>
      <c r="DQ6" s="688"/>
      <c r="DR6" s="689"/>
      <c r="DS6" s="689"/>
      <c r="DT6" s="689"/>
      <c r="DU6" s="690"/>
      <c r="DV6" s="688"/>
      <c r="DW6" s="689"/>
      <c r="DX6" s="689"/>
      <c r="DY6" s="689"/>
      <c r="DZ6" s="692"/>
      <c r="EA6" s="82"/>
    </row>
    <row r="7" spans="1:131" s="54" customFormat="1" ht="26.25" customHeight="1" x14ac:dyDescent="0.15">
      <c r="A7" s="59">
        <v>1</v>
      </c>
      <c r="B7" s="968" t="s">
        <v>451</v>
      </c>
      <c r="C7" s="969"/>
      <c r="D7" s="969"/>
      <c r="E7" s="969"/>
      <c r="F7" s="969"/>
      <c r="G7" s="969"/>
      <c r="H7" s="969"/>
      <c r="I7" s="969"/>
      <c r="J7" s="969"/>
      <c r="K7" s="969"/>
      <c r="L7" s="969"/>
      <c r="M7" s="969"/>
      <c r="N7" s="969"/>
      <c r="O7" s="969"/>
      <c r="P7" s="970"/>
      <c r="Q7" s="971">
        <v>21188</v>
      </c>
      <c r="R7" s="972"/>
      <c r="S7" s="972"/>
      <c r="T7" s="972"/>
      <c r="U7" s="972"/>
      <c r="V7" s="972">
        <v>20957</v>
      </c>
      <c r="W7" s="972"/>
      <c r="X7" s="972"/>
      <c r="Y7" s="972"/>
      <c r="Z7" s="972"/>
      <c r="AA7" s="972">
        <v>231</v>
      </c>
      <c r="AB7" s="972"/>
      <c r="AC7" s="972"/>
      <c r="AD7" s="972"/>
      <c r="AE7" s="1017"/>
      <c r="AF7" s="1018">
        <v>89</v>
      </c>
      <c r="AG7" s="1019"/>
      <c r="AH7" s="1019"/>
      <c r="AI7" s="1019"/>
      <c r="AJ7" s="1020"/>
      <c r="AK7" s="1021">
        <v>0</v>
      </c>
      <c r="AL7" s="972"/>
      <c r="AM7" s="972"/>
      <c r="AN7" s="972"/>
      <c r="AO7" s="972"/>
      <c r="AP7" s="972">
        <v>20354</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t="s">
        <v>557</v>
      </c>
      <c r="BS7" s="1022" t="s">
        <v>548</v>
      </c>
      <c r="BT7" s="969"/>
      <c r="BU7" s="969"/>
      <c r="BV7" s="969"/>
      <c r="BW7" s="969"/>
      <c r="BX7" s="969"/>
      <c r="BY7" s="969"/>
      <c r="BZ7" s="969"/>
      <c r="CA7" s="969"/>
      <c r="CB7" s="969"/>
      <c r="CC7" s="969"/>
      <c r="CD7" s="969"/>
      <c r="CE7" s="969"/>
      <c r="CF7" s="969"/>
      <c r="CG7" s="970"/>
      <c r="CH7" s="1023">
        <v>0</v>
      </c>
      <c r="CI7" s="1024"/>
      <c r="CJ7" s="1024"/>
      <c r="CK7" s="1024"/>
      <c r="CL7" s="1025"/>
      <c r="CM7" s="1023">
        <v>124</v>
      </c>
      <c r="CN7" s="1024"/>
      <c r="CO7" s="1024"/>
      <c r="CP7" s="1024"/>
      <c r="CQ7" s="1025"/>
      <c r="CR7" s="1023">
        <v>0</v>
      </c>
      <c r="CS7" s="1024"/>
      <c r="CT7" s="1024"/>
      <c r="CU7" s="1024"/>
      <c r="CV7" s="1025"/>
      <c r="CW7" s="1023">
        <v>0</v>
      </c>
      <c r="CX7" s="1024"/>
      <c r="CY7" s="1024"/>
      <c r="CZ7" s="1024"/>
      <c r="DA7" s="1025"/>
      <c r="DB7" s="1023">
        <v>0</v>
      </c>
      <c r="DC7" s="1024"/>
      <c r="DD7" s="1024"/>
      <c r="DE7" s="1024"/>
      <c r="DF7" s="1025"/>
      <c r="DG7" s="1023">
        <v>271</v>
      </c>
      <c r="DH7" s="1024"/>
      <c r="DI7" s="1024"/>
      <c r="DJ7" s="1024"/>
      <c r="DK7" s="1025"/>
      <c r="DL7" s="1023">
        <v>0</v>
      </c>
      <c r="DM7" s="1024"/>
      <c r="DN7" s="1024"/>
      <c r="DO7" s="1024"/>
      <c r="DP7" s="1025"/>
      <c r="DQ7" s="1023">
        <v>263</v>
      </c>
      <c r="DR7" s="1024"/>
      <c r="DS7" s="1024"/>
      <c r="DT7" s="1024"/>
      <c r="DU7" s="1025"/>
      <c r="DV7" s="968"/>
      <c r="DW7" s="969"/>
      <c r="DX7" s="969"/>
      <c r="DY7" s="969"/>
      <c r="DZ7" s="1026"/>
      <c r="EA7" s="82"/>
    </row>
    <row r="8" spans="1:131" s="54" customFormat="1" ht="26.25" customHeight="1" x14ac:dyDescent="0.15">
      <c r="A8" s="60">
        <v>2</v>
      </c>
      <c r="B8" s="957" t="s">
        <v>454</v>
      </c>
      <c r="C8" s="958"/>
      <c r="D8" s="958"/>
      <c r="E8" s="958"/>
      <c r="F8" s="958"/>
      <c r="G8" s="958"/>
      <c r="H8" s="958"/>
      <c r="I8" s="958"/>
      <c r="J8" s="958"/>
      <c r="K8" s="958"/>
      <c r="L8" s="958"/>
      <c r="M8" s="958"/>
      <c r="N8" s="958"/>
      <c r="O8" s="958"/>
      <c r="P8" s="959"/>
      <c r="Q8" s="960">
        <v>363</v>
      </c>
      <c r="R8" s="961"/>
      <c r="S8" s="961"/>
      <c r="T8" s="961"/>
      <c r="U8" s="961"/>
      <c r="V8" s="961">
        <v>362</v>
      </c>
      <c r="W8" s="961"/>
      <c r="X8" s="961"/>
      <c r="Y8" s="961"/>
      <c r="Z8" s="961"/>
      <c r="AA8" s="961">
        <v>1</v>
      </c>
      <c r="AB8" s="961"/>
      <c r="AC8" s="961"/>
      <c r="AD8" s="961"/>
      <c r="AE8" s="967"/>
      <c r="AF8" s="987">
        <v>1</v>
      </c>
      <c r="AG8" s="965"/>
      <c r="AH8" s="965"/>
      <c r="AI8" s="965"/>
      <c r="AJ8" s="988"/>
      <c r="AK8" s="966">
        <v>285</v>
      </c>
      <c r="AL8" s="961"/>
      <c r="AM8" s="961"/>
      <c r="AN8" s="961"/>
      <c r="AO8" s="961"/>
      <c r="AP8" s="961" t="s">
        <v>206</v>
      </c>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t="s">
        <v>557</v>
      </c>
      <c r="BS8" s="957" t="s">
        <v>556</v>
      </c>
      <c r="BT8" s="958"/>
      <c r="BU8" s="958"/>
      <c r="BV8" s="958"/>
      <c r="BW8" s="958"/>
      <c r="BX8" s="958"/>
      <c r="BY8" s="958"/>
      <c r="BZ8" s="958"/>
      <c r="CA8" s="958"/>
      <c r="CB8" s="958"/>
      <c r="CC8" s="958"/>
      <c r="CD8" s="958"/>
      <c r="CE8" s="958"/>
      <c r="CF8" s="958"/>
      <c r="CG8" s="959"/>
      <c r="CH8" s="964">
        <v>0</v>
      </c>
      <c r="CI8" s="965"/>
      <c r="CJ8" s="965"/>
      <c r="CK8" s="965"/>
      <c r="CL8" s="975"/>
      <c r="CM8" s="964">
        <v>28416</v>
      </c>
      <c r="CN8" s="965"/>
      <c r="CO8" s="965"/>
      <c r="CP8" s="965"/>
      <c r="CQ8" s="975"/>
      <c r="CR8" s="964">
        <v>0</v>
      </c>
      <c r="CS8" s="965"/>
      <c r="CT8" s="965"/>
      <c r="CU8" s="965"/>
      <c r="CV8" s="975"/>
      <c r="CW8" s="964">
        <v>0</v>
      </c>
      <c r="CX8" s="965"/>
      <c r="CY8" s="965"/>
      <c r="CZ8" s="965"/>
      <c r="DA8" s="975"/>
      <c r="DB8" s="964">
        <v>0</v>
      </c>
      <c r="DC8" s="965"/>
      <c r="DD8" s="965"/>
      <c r="DE8" s="965"/>
      <c r="DF8" s="975"/>
      <c r="DG8" s="964">
        <v>0</v>
      </c>
      <c r="DH8" s="965"/>
      <c r="DI8" s="965"/>
      <c r="DJ8" s="965"/>
      <c r="DK8" s="975"/>
      <c r="DL8" s="964">
        <v>0</v>
      </c>
      <c r="DM8" s="965"/>
      <c r="DN8" s="965"/>
      <c r="DO8" s="965"/>
      <c r="DP8" s="975"/>
      <c r="DQ8" s="964">
        <v>0</v>
      </c>
      <c r="DR8" s="965"/>
      <c r="DS8" s="965"/>
      <c r="DT8" s="965"/>
      <c r="DU8" s="975"/>
      <c r="DV8" s="957"/>
      <c r="DW8" s="958"/>
      <c r="DX8" s="958"/>
      <c r="DY8" s="958"/>
      <c r="DZ8" s="976"/>
      <c r="EA8" s="82"/>
    </row>
    <row r="9" spans="1:131" s="54" customFormat="1" ht="26.25" customHeight="1" x14ac:dyDescent="0.15">
      <c r="A9" s="60">
        <v>3</v>
      </c>
      <c r="B9" s="957" t="s">
        <v>448</v>
      </c>
      <c r="C9" s="958"/>
      <c r="D9" s="958"/>
      <c r="E9" s="958"/>
      <c r="F9" s="958"/>
      <c r="G9" s="958"/>
      <c r="H9" s="958"/>
      <c r="I9" s="958"/>
      <c r="J9" s="958"/>
      <c r="K9" s="958"/>
      <c r="L9" s="958"/>
      <c r="M9" s="958"/>
      <c r="N9" s="958"/>
      <c r="O9" s="958"/>
      <c r="P9" s="959"/>
      <c r="Q9" s="960">
        <v>0</v>
      </c>
      <c r="R9" s="961"/>
      <c r="S9" s="961"/>
      <c r="T9" s="961"/>
      <c r="U9" s="961"/>
      <c r="V9" s="961">
        <v>0</v>
      </c>
      <c r="W9" s="961"/>
      <c r="X9" s="961"/>
      <c r="Y9" s="961"/>
      <c r="Z9" s="961"/>
      <c r="AA9" s="961">
        <v>0</v>
      </c>
      <c r="AB9" s="961"/>
      <c r="AC9" s="961"/>
      <c r="AD9" s="961"/>
      <c r="AE9" s="967"/>
      <c r="AF9" s="987" t="s">
        <v>206</v>
      </c>
      <c r="AG9" s="965"/>
      <c r="AH9" s="965"/>
      <c r="AI9" s="965"/>
      <c r="AJ9" s="988"/>
      <c r="AK9" s="966" t="s">
        <v>206</v>
      </c>
      <c r="AL9" s="961"/>
      <c r="AM9" s="961"/>
      <c r="AN9" s="961"/>
      <c r="AO9" s="961"/>
      <c r="AP9" s="961" t="s">
        <v>206</v>
      </c>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t="s">
        <v>367</v>
      </c>
      <c r="BT9" s="958"/>
      <c r="BU9" s="958"/>
      <c r="BV9" s="958"/>
      <c r="BW9" s="958"/>
      <c r="BX9" s="958"/>
      <c r="BY9" s="958"/>
      <c r="BZ9" s="958"/>
      <c r="CA9" s="958"/>
      <c r="CB9" s="958"/>
      <c r="CC9" s="958"/>
      <c r="CD9" s="958"/>
      <c r="CE9" s="958"/>
      <c r="CF9" s="958"/>
      <c r="CG9" s="959"/>
      <c r="CH9" s="964">
        <v>106</v>
      </c>
      <c r="CI9" s="965"/>
      <c r="CJ9" s="965"/>
      <c r="CK9" s="965"/>
      <c r="CL9" s="975"/>
      <c r="CM9" s="964">
        <v>107</v>
      </c>
      <c r="CN9" s="965"/>
      <c r="CO9" s="965"/>
      <c r="CP9" s="965"/>
      <c r="CQ9" s="975"/>
      <c r="CR9" s="964">
        <v>0</v>
      </c>
      <c r="CS9" s="965"/>
      <c r="CT9" s="965"/>
      <c r="CU9" s="965"/>
      <c r="CV9" s="975"/>
      <c r="CW9" s="964">
        <v>10</v>
      </c>
      <c r="CX9" s="965"/>
      <c r="CY9" s="965"/>
      <c r="CZ9" s="965"/>
      <c r="DA9" s="975"/>
      <c r="DB9" s="964">
        <v>0</v>
      </c>
      <c r="DC9" s="965"/>
      <c r="DD9" s="965"/>
      <c r="DE9" s="965"/>
      <c r="DF9" s="975"/>
      <c r="DG9" s="964">
        <v>0</v>
      </c>
      <c r="DH9" s="965"/>
      <c r="DI9" s="965"/>
      <c r="DJ9" s="965"/>
      <c r="DK9" s="975"/>
      <c r="DL9" s="964">
        <v>0</v>
      </c>
      <c r="DM9" s="965"/>
      <c r="DN9" s="965"/>
      <c r="DO9" s="965"/>
      <c r="DP9" s="975"/>
      <c r="DQ9" s="964">
        <v>0</v>
      </c>
      <c r="DR9" s="965"/>
      <c r="DS9" s="965"/>
      <c r="DT9" s="965"/>
      <c r="DU9" s="975"/>
      <c r="DV9" s="957"/>
      <c r="DW9" s="958"/>
      <c r="DX9" s="958"/>
      <c r="DY9" s="958"/>
      <c r="DZ9" s="976"/>
      <c r="EA9" s="82"/>
    </row>
    <row r="10" spans="1:131" s="54" customFormat="1" ht="26.25" customHeight="1" x14ac:dyDescent="0.15">
      <c r="A10" s="60">
        <v>4</v>
      </c>
      <c r="B10" s="957" t="s">
        <v>455</v>
      </c>
      <c r="C10" s="958"/>
      <c r="D10" s="958"/>
      <c r="E10" s="958"/>
      <c r="F10" s="958"/>
      <c r="G10" s="958"/>
      <c r="H10" s="958"/>
      <c r="I10" s="958"/>
      <c r="J10" s="958"/>
      <c r="K10" s="958"/>
      <c r="L10" s="958"/>
      <c r="M10" s="958"/>
      <c r="N10" s="958"/>
      <c r="O10" s="958"/>
      <c r="P10" s="959"/>
      <c r="Q10" s="960">
        <v>15</v>
      </c>
      <c r="R10" s="961"/>
      <c r="S10" s="961"/>
      <c r="T10" s="961"/>
      <c r="U10" s="961"/>
      <c r="V10" s="961">
        <v>14</v>
      </c>
      <c r="W10" s="961"/>
      <c r="X10" s="961"/>
      <c r="Y10" s="961"/>
      <c r="Z10" s="961"/>
      <c r="AA10" s="961">
        <v>1</v>
      </c>
      <c r="AB10" s="961"/>
      <c r="AC10" s="961"/>
      <c r="AD10" s="961"/>
      <c r="AE10" s="967"/>
      <c r="AF10" s="987">
        <v>1</v>
      </c>
      <c r="AG10" s="965"/>
      <c r="AH10" s="965"/>
      <c r="AI10" s="965"/>
      <c r="AJ10" s="988"/>
      <c r="AK10" s="966" t="s">
        <v>206</v>
      </c>
      <c r="AL10" s="961"/>
      <c r="AM10" s="961"/>
      <c r="AN10" s="961"/>
      <c r="AO10" s="961"/>
      <c r="AP10" s="961" t="s">
        <v>206</v>
      </c>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456</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257</v>
      </c>
      <c r="B23" s="935" t="s">
        <v>302</v>
      </c>
      <c r="C23" s="936"/>
      <c r="D23" s="936"/>
      <c r="E23" s="936"/>
      <c r="F23" s="936"/>
      <c r="G23" s="936"/>
      <c r="H23" s="936"/>
      <c r="I23" s="936"/>
      <c r="J23" s="936"/>
      <c r="K23" s="936"/>
      <c r="L23" s="936"/>
      <c r="M23" s="936"/>
      <c r="N23" s="936"/>
      <c r="O23" s="936"/>
      <c r="P23" s="937"/>
      <c r="Q23" s="1006">
        <v>21280</v>
      </c>
      <c r="R23" s="947"/>
      <c r="S23" s="947"/>
      <c r="T23" s="947"/>
      <c r="U23" s="947"/>
      <c r="V23" s="947">
        <v>21047</v>
      </c>
      <c r="W23" s="947"/>
      <c r="X23" s="947"/>
      <c r="Y23" s="947"/>
      <c r="Z23" s="947"/>
      <c r="AA23" s="947">
        <v>233</v>
      </c>
      <c r="AB23" s="947"/>
      <c r="AC23" s="947"/>
      <c r="AD23" s="947"/>
      <c r="AE23" s="1007"/>
      <c r="AF23" s="978">
        <v>91</v>
      </c>
      <c r="AG23" s="947"/>
      <c r="AH23" s="947"/>
      <c r="AI23" s="947"/>
      <c r="AJ23" s="979"/>
      <c r="AK23" s="980"/>
      <c r="AL23" s="946"/>
      <c r="AM23" s="946"/>
      <c r="AN23" s="946"/>
      <c r="AO23" s="946"/>
      <c r="AP23" s="947">
        <v>20354</v>
      </c>
      <c r="AQ23" s="947"/>
      <c r="AR23" s="947"/>
      <c r="AS23" s="947"/>
      <c r="AT23" s="947"/>
      <c r="AU23" s="948"/>
      <c r="AV23" s="948"/>
      <c r="AW23" s="948"/>
      <c r="AX23" s="948"/>
      <c r="AY23" s="949"/>
      <c r="AZ23" s="982" t="s">
        <v>206</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4" t="s">
        <v>386</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5" t="s">
        <v>413</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435</v>
      </c>
      <c r="B26" s="694"/>
      <c r="C26" s="694"/>
      <c r="D26" s="694"/>
      <c r="E26" s="694"/>
      <c r="F26" s="694"/>
      <c r="G26" s="694"/>
      <c r="H26" s="694"/>
      <c r="I26" s="694"/>
      <c r="J26" s="694"/>
      <c r="K26" s="694"/>
      <c r="L26" s="694"/>
      <c r="M26" s="694"/>
      <c r="N26" s="694"/>
      <c r="O26" s="694"/>
      <c r="P26" s="695"/>
      <c r="Q26" s="685" t="s">
        <v>458</v>
      </c>
      <c r="R26" s="686"/>
      <c r="S26" s="686"/>
      <c r="T26" s="686"/>
      <c r="U26" s="687"/>
      <c r="V26" s="685" t="s">
        <v>459</v>
      </c>
      <c r="W26" s="686"/>
      <c r="X26" s="686"/>
      <c r="Y26" s="686"/>
      <c r="Z26" s="687"/>
      <c r="AA26" s="685" t="s">
        <v>460</v>
      </c>
      <c r="AB26" s="686"/>
      <c r="AC26" s="686"/>
      <c r="AD26" s="686"/>
      <c r="AE26" s="686"/>
      <c r="AF26" s="771" t="s">
        <v>254</v>
      </c>
      <c r="AG26" s="700"/>
      <c r="AH26" s="700"/>
      <c r="AI26" s="700"/>
      <c r="AJ26" s="772"/>
      <c r="AK26" s="686" t="s">
        <v>388</v>
      </c>
      <c r="AL26" s="686"/>
      <c r="AM26" s="686"/>
      <c r="AN26" s="686"/>
      <c r="AO26" s="687"/>
      <c r="AP26" s="685" t="s">
        <v>357</v>
      </c>
      <c r="AQ26" s="686"/>
      <c r="AR26" s="686"/>
      <c r="AS26" s="686"/>
      <c r="AT26" s="687"/>
      <c r="AU26" s="685" t="s">
        <v>461</v>
      </c>
      <c r="AV26" s="686"/>
      <c r="AW26" s="686"/>
      <c r="AX26" s="686"/>
      <c r="AY26" s="687"/>
      <c r="AZ26" s="685" t="s">
        <v>462</v>
      </c>
      <c r="BA26" s="686"/>
      <c r="BB26" s="686"/>
      <c r="BC26" s="686"/>
      <c r="BD26" s="687"/>
      <c r="BE26" s="685" t="s">
        <v>441</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245</v>
      </c>
      <c r="C28" s="969"/>
      <c r="D28" s="969"/>
      <c r="E28" s="969"/>
      <c r="F28" s="969"/>
      <c r="G28" s="969"/>
      <c r="H28" s="969"/>
      <c r="I28" s="969"/>
      <c r="J28" s="969"/>
      <c r="K28" s="969"/>
      <c r="L28" s="969"/>
      <c r="M28" s="969"/>
      <c r="N28" s="969"/>
      <c r="O28" s="969"/>
      <c r="P28" s="970"/>
      <c r="Q28" s="995">
        <v>3738</v>
      </c>
      <c r="R28" s="996"/>
      <c r="S28" s="996"/>
      <c r="T28" s="996"/>
      <c r="U28" s="996"/>
      <c r="V28" s="996">
        <v>3576</v>
      </c>
      <c r="W28" s="996"/>
      <c r="X28" s="996"/>
      <c r="Y28" s="996"/>
      <c r="Z28" s="996"/>
      <c r="AA28" s="996">
        <v>162</v>
      </c>
      <c r="AB28" s="996"/>
      <c r="AC28" s="996"/>
      <c r="AD28" s="996"/>
      <c r="AE28" s="997"/>
      <c r="AF28" s="998">
        <v>162</v>
      </c>
      <c r="AG28" s="996"/>
      <c r="AH28" s="996"/>
      <c r="AI28" s="996"/>
      <c r="AJ28" s="999"/>
      <c r="AK28" s="1000">
        <v>253</v>
      </c>
      <c r="AL28" s="996"/>
      <c r="AM28" s="996"/>
      <c r="AN28" s="996"/>
      <c r="AO28" s="996"/>
      <c r="AP28" s="996"/>
      <c r="AQ28" s="996"/>
      <c r="AR28" s="996"/>
      <c r="AS28" s="996"/>
      <c r="AT28" s="996"/>
      <c r="AU28" s="996">
        <v>253</v>
      </c>
      <c r="AV28" s="996"/>
      <c r="AW28" s="996"/>
      <c r="AX28" s="996"/>
      <c r="AY28" s="996"/>
      <c r="AZ28" s="1001"/>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464</v>
      </c>
      <c r="C29" s="958"/>
      <c r="D29" s="958"/>
      <c r="E29" s="958"/>
      <c r="F29" s="958"/>
      <c r="G29" s="958"/>
      <c r="H29" s="958"/>
      <c r="I29" s="958"/>
      <c r="J29" s="958"/>
      <c r="K29" s="958"/>
      <c r="L29" s="958"/>
      <c r="M29" s="958"/>
      <c r="N29" s="958"/>
      <c r="O29" s="958"/>
      <c r="P29" s="959"/>
      <c r="Q29" s="960">
        <v>3082</v>
      </c>
      <c r="R29" s="961"/>
      <c r="S29" s="961"/>
      <c r="T29" s="961"/>
      <c r="U29" s="961"/>
      <c r="V29" s="961">
        <v>2984</v>
      </c>
      <c r="W29" s="961"/>
      <c r="X29" s="961"/>
      <c r="Y29" s="961"/>
      <c r="Z29" s="961"/>
      <c r="AA29" s="961">
        <v>98</v>
      </c>
      <c r="AB29" s="961"/>
      <c r="AC29" s="961"/>
      <c r="AD29" s="961"/>
      <c r="AE29" s="967"/>
      <c r="AF29" s="987">
        <v>98</v>
      </c>
      <c r="AG29" s="965"/>
      <c r="AH29" s="965"/>
      <c r="AI29" s="965"/>
      <c r="AJ29" s="988"/>
      <c r="AK29" s="966">
        <v>433</v>
      </c>
      <c r="AL29" s="961"/>
      <c r="AM29" s="961"/>
      <c r="AN29" s="961"/>
      <c r="AO29" s="961"/>
      <c r="AP29" s="961"/>
      <c r="AQ29" s="961"/>
      <c r="AR29" s="961"/>
      <c r="AS29" s="961"/>
      <c r="AT29" s="961"/>
      <c r="AU29" s="961">
        <v>433</v>
      </c>
      <c r="AV29" s="961"/>
      <c r="AW29" s="961"/>
      <c r="AX29" s="961"/>
      <c r="AY29" s="961"/>
      <c r="AZ29" s="994"/>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465</v>
      </c>
      <c r="C30" s="958"/>
      <c r="D30" s="958"/>
      <c r="E30" s="958"/>
      <c r="F30" s="958"/>
      <c r="G30" s="958"/>
      <c r="H30" s="958"/>
      <c r="I30" s="958"/>
      <c r="J30" s="958"/>
      <c r="K30" s="958"/>
      <c r="L30" s="958"/>
      <c r="M30" s="958"/>
      <c r="N30" s="958"/>
      <c r="O30" s="958"/>
      <c r="P30" s="959"/>
      <c r="Q30" s="960">
        <v>18</v>
      </c>
      <c r="R30" s="961"/>
      <c r="S30" s="961"/>
      <c r="T30" s="961"/>
      <c r="U30" s="961"/>
      <c r="V30" s="961">
        <v>18</v>
      </c>
      <c r="W30" s="961"/>
      <c r="X30" s="961"/>
      <c r="Y30" s="961"/>
      <c r="Z30" s="961"/>
      <c r="AA30" s="961">
        <v>0</v>
      </c>
      <c r="AB30" s="961"/>
      <c r="AC30" s="961"/>
      <c r="AD30" s="961"/>
      <c r="AE30" s="967"/>
      <c r="AF30" s="987" t="s">
        <v>206</v>
      </c>
      <c r="AG30" s="965"/>
      <c r="AH30" s="965"/>
      <c r="AI30" s="965"/>
      <c r="AJ30" s="988"/>
      <c r="AK30" s="966">
        <v>0</v>
      </c>
      <c r="AL30" s="961"/>
      <c r="AM30" s="961"/>
      <c r="AN30" s="961"/>
      <c r="AO30" s="961"/>
      <c r="AP30" s="961"/>
      <c r="AQ30" s="961"/>
      <c r="AR30" s="961"/>
      <c r="AS30" s="961"/>
      <c r="AT30" s="961"/>
      <c r="AU30" s="961">
        <v>0</v>
      </c>
      <c r="AV30" s="961"/>
      <c r="AW30" s="961"/>
      <c r="AX30" s="961"/>
      <c r="AY30" s="961"/>
      <c r="AZ30" s="994"/>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117</v>
      </c>
      <c r="C31" s="958"/>
      <c r="D31" s="958"/>
      <c r="E31" s="958"/>
      <c r="F31" s="958"/>
      <c r="G31" s="958"/>
      <c r="H31" s="958"/>
      <c r="I31" s="958"/>
      <c r="J31" s="958"/>
      <c r="K31" s="958"/>
      <c r="L31" s="958"/>
      <c r="M31" s="958"/>
      <c r="N31" s="958"/>
      <c r="O31" s="958"/>
      <c r="P31" s="959"/>
      <c r="Q31" s="960">
        <v>14</v>
      </c>
      <c r="R31" s="961"/>
      <c r="S31" s="961"/>
      <c r="T31" s="961"/>
      <c r="U31" s="961"/>
      <c r="V31" s="961">
        <v>14</v>
      </c>
      <c r="W31" s="961"/>
      <c r="X31" s="961"/>
      <c r="Y31" s="961"/>
      <c r="Z31" s="961"/>
      <c r="AA31" s="961">
        <v>0</v>
      </c>
      <c r="AB31" s="961"/>
      <c r="AC31" s="961"/>
      <c r="AD31" s="961"/>
      <c r="AE31" s="967"/>
      <c r="AF31" s="987" t="s">
        <v>206</v>
      </c>
      <c r="AG31" s="965"/>
      <c r="AH31" s="965"/>
      <c r="AI31" s="965"/>
      <c r="AJ31" s="988"/>
      <c r="AK31" s="966" t="s">
        <v>206</v>
      </c>
      <c r="AL31" s="961"/>
      <c r="AM31" s="961"/>
      <c r="AN31" s="961"/>
      <c r="AO31" s="961"/>
      <c r="AP31" s="961"/>
      <c r="AQ31" s="961"/>
      <c r="AR31" s="961"/>
      <c r="AS31" s="961"/>
      <c r="AT31" s="961"/>
      <c r="AU31" s="961" t="s">
        <v>206</v>
      </c>
      <c r="AV31" s="961"/>
      <c r="AW31" s="961"/>
      <c r="AX31" s="961"/>
      <c r="AY31" s="961"/>
      <c r="AZ31" s="994"/>
      <c r="BA31" s="994"/>
      <c r="BB31" s="994"/>
      <c r="BC31" s="994"/>
      <c r="BD31" s="994"/>
      <c r="BE31" s="962"/>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467</v>
      </c>
      <c r="C32" s="958"/>
      <c r="D32" s="958"/>
      <c r="E32" s="958"/>
      <c r="F32" s="958"/>
      <c r="G32" s="958"/>
      <c r="H32" s="958"/>
      <c r="I32" s="958"/>
      <c r="J32" s="958"/>
      <c r="K32" s="958"/>
      <c r="L32" s="958"/>
      <c r="M32" s="958"/>
      <c r="N32" s="958"/>
      <c r="O32" s="958"/>
      <c r="P32" s="959"/>
      <c r="Q32" s="960">
        <v>498</v>
      </c>
      <c r="R32" s="961"/>
      <c r="S32" s="961"/>
      <c r="T32" s="961"/>
      <c r="U32" s="961"/>
      <c r="V32" s="961">
        <v>497</v>
      </c>
      <c r="W32" s="961"/>
      <c r="X32" s="961"/>
      <c r="Y32" s="961"/>
      <c r="Z32" s="961"/>
      <c r="AA32" s="961">
        <v>1</v>
      </c>
      <c r="AB32" s="961"/>
      <c r="AC32" s="961"/>
      <c r="AD32" s="961"/>
      <c r="AE32" s="967"/>
      <c r="AF32" s="987">
        <v>1</v>
      </c>
      <c r="AG32" s="965"/>
      <c r="AH32" s="965"/>
      <c r="AI32" s="965"/>
      <c r="AJ32" s="988"/>
      <c r="AK32" s="966">
        <v>118</v>
      </c>
      <c r="AL32" s="961"/>
      <c r="AM32" s="961"/>
      <c r="AN32" s="961"/>
      <c r="AO32" s="961"/>
      <c r="AP32" s="961"/>
      <c r="AQ32" s="961"/>
      <c r="AR32" s="961"/>
      <c r="AS32" s="961"/>
      <c r="AT32" s="961"/>
      <c r="AU32" s="961">
        <v>118</v>
      </c>
      <c r="AV32" s="961"/>
      <c r="AW32" s="961"/>
      <c r="AX32" s="961"/>
      <c r="AY32" s="961"/>
      <c r="AZ32" s="994"/>
      <c r="BA32" s="994"/>
      <c r="BB32" s="994"/>
      <c r="BC32" s="994"/>
      <c r="BD32" s="994"/>
      <c r="BE32" s="962"/>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t="s">
        <v>468</v>
      </c>
      <c r="C33" s="958"/>
      <c r="D33" s="958"/>
      <c r="E33" s="958"/>
      <c r="F33" s="958"/>
      <c r="G33" s="958"/>
      <c r="H33" s="958"/>
      <c r="I33" s="958"/>
      <c r="J33" s="958"/>
      <c r="K33" s="958"/>
      <c r="L33" s="958"/>
      <c r="M33" s="958"/>
      <c r="N33" s="958"/>
      <c r="O33" s="958"/>
      <c r="P33" s="959"/>
      <c r="Q33" s="960">
        <v>708</v>
      </c>
      <c r="R33" s="961"/>
      <c r="S33" s="961"/>
      <c r="T33" s="961"/>
      <c r="U33" s="961"/>
      <c r="V33" s="961">
        <v>603</v>
      </c>
      <c r="W33" s="961"/>
      <c r="X33" s="961"/>
      <c r="Y33" s="961"/>
      <c r="Z33" s="961"/>
      <c r="AA33" s="961">
        <v>105</v>
      </c>
      <c r="AB33" s="961"/>
      <c r="AC33" s="961"/>
      <c r="AD33" s="961"/>
      <c r="AE33" s="967"/>
      <c r="AF33" s="987">
        <v>1532</v>
      </c>
      <c r="AG33" s="965"/>
      <c r="AH33" s="965"/>
      <c r="AI33" s="965"/>
      <c r="AJ33" s="988"/>
      <c r="AK33" s="966">
        <v>2</v>
      </c>
      <c r="AL33" s="961"/>
      <c r="AM33" s="961"/>
      <c r="AN33" s="961"/>
      <c r="AO33" s="961"/>
      <c r="AP33" s="961">
        <v>219</v>
      </c>
      <c r="AQ33" s="961"/>
      <c r="AR33" s="961"/>
      <c r="AS33" s="961"/>
      <c r="AT33" s="961"/>
      <c r="AU33" s="961">
        <v>2</v>
      </c>
      <c r="AV33" s="961"/>
      <c r="AW33" s="961"/>
      <c r="AX33" s="961"/>
      <c r="AY33" s="961"/>
      <c r="AZ33" s="994"/>
      <c r="BA33" s="994"/>
      <c r="BB33" s="994"/>
      <c r="BC33" s="994"/>
      <c r="BD33" s="994"/>
      <c r="BE33" s="962" t="s">
        <v>469</v>
      </c>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t="s">
        <v>350</v>
      </c>
      <c r="C34" s="958"/>
      <c r="D34" s="958"/>
      <c r="E34" s="958"/>
      <c r="F34" s="958"/>
      <c r="G34" s="958"/>
      <c r="H34" s="958"/>
      <c r="I34" s="958"/>
      <c r="J34" s="958"/>
      <c r="K34" s="958"/>
      <c r="L34" s="958"/>
      <c r="M34" s="958"/>
      <c r="N34" s="958"/>
      <c r="O34" s="958"/>
      <c r="P34" s="959"/>
      <c r="Q34" s="960">
        <v>1248</v>
      </c>
      <c r="R34" s="961"/>
      <c r="S34" s="961"/>
      <c r="T34" s="961"/>
      <c r="U34" s="961"/>
      <c r="V34" s="961">
        <v>1184</v>
      </c>
      <c r="W34" s="961"/>
      <c r="X34" s="961"/>
      <c r="Y34" s="961"/>
      <c r="Z34" s="961"/>
      <c r="AA34" s="961">
        <v>64</v>
      </c>
      <c r="AB34" s="961"/>
      <c r="AC34" s="961"/>
      <c r="AD34" s="961"/>
      <c r="AE34" s="967"/>
      <c r="AF34" s="987">
        <v>27</v>
      </c>
      <c r="AG34" s="965"/>
      <c r="AH34" s="965"/>
      <c r="AI34" s="965"/>
      <c r="AJ34" s="988"/>
      <c r="AK34" s="966">
        <v>562</v>
      </c>
      <c r="AL34" s="961"/>
      <c r="AM34" s="961"/>
      <c r="AN34" s="961"/>
      <c r="AO34" s="961"/>
      <c r="AP34" s="961">
        <v>8907</v>
      </c>
      <c r="AQ34" s="961"/>
      <c r="AR34" s="961"/>
      <c r="AS34" s="961"/>
      <c r="AT34" s="961"/>
      <c r="AU34" s="961">
        <v>562</v>
      </c>
      <c r="AV34" s="961"/>
      <c r="AW34" s="961"/>
      <c r="AX34" s="961"/>
      <c r="AY34" s="961"/>
      <c r="AZ34" s="994"/>
      <c r="BA34" s="994"/>
      <c r="BB34" s="994"/>
      <c r="BC34" s="994"/>
      <c r="BD34" s="994"/>
      <c r="BE34" s="962" t="s">
        <v>469</v>
      </c>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470</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257</v>
      </c>
      <c r="B63" s="935" t="s">
        <v>375</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1819</v>
      </c>
      <c r="AG63" s="947"/>
      <c r="AH63" s="947"/>
      <c r="AI63" s="947"/>
      <c r="AJ63" s="979"/>
      <c r="AK63" s="980"/>
      <c r="AL63" s="946"/>
      <c r="AM63" s="946"/>
      <c r="AN63" s="946"/>
      <c r="AO63" s="946"/>
      <c r="AP63" s="947">
        <v>9126</v>
      </c>
      <c r="AQ63" s="947"/>
      <c r="AR63" s="947"/>
      <c r="AS63" s="947"/>
      <c r="AT63" s="947"/>
      <c r="AU63" s="947">
        <v>1368</v>
      </c>
      <c r="AV63" s="947"/>
      <c r="AW63" s="947"/>
      <c r="AX63" s="947"/>
      <c r="AY63" s="947"/>
      <c r="AZ63" s="981"/>
      <c r="BA63" s="981"/>
      <c r="BB63" s="981"/>
      <c r="BC63" s="981"/>
      <c r="BD63" s="981"/>
      <c r="BE63" s="948"/>
      <c r="BF63" s="948"/>
      <c r="BG63" s="948"/>
      <c r="BH63" s="948"/>
      <c r="BI63" s="949"/>
      <c r="BJ63" s="982" t="s">
        <v>206</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452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446</v>
      </c>
      <c r="B66" s="694"/>
      <c r="C66" s="694"/>
      <c r="D66" s="694"/>
      <c r="E66" s="694"/>
      <c r="F66" s="694"/>
      <c r="G66" s="694"/>
      <c r="H66" s="694"/>
      <c r="I66" s="694"/>
      <c r="J66" s="694"/>
      <c r="K66" s="694"/>
      <c r="L66" s="694"/>
      <c r="M66" s="694"/>
      <c r="N66" s="694"/>
      <c r="O66" s="694"/>
      <c r="P66" s="695"/>
      <c r="Q66" s="685" t="s">
        <v>458</v>
      </c>
      <c r="R66" s="686"/>
      <c r="S66" s="686"/>
      <c r="T66" s="686"/>
      <c r="U66" s="687"/>
      <c r="V66" s="685" t="s">
        <v>459</v>
      </c>
      <c r="W66" s="686"/>
      <c r="X66" s="686"/>
      <c r="Y66" s="686"/>
      <c r="Z66" s="687"/>
      <c r="AA66" s="685" t="s">
        <v>460</v>
      </c>
      <c r="AB66" s="686"/>
      <c r="AC66" s="686"/>
      <c r="AD66" s="686"/>
      <c r="AE66" s="687"/>
      <c r="AF66" s="699" t="s">
        <v>254</v>
      </c>
      <c r="AG66" s="700"/>
      <c r="AH66" s="700"/>
      <c r="AI66" s="700"/>
      <c r="AJ66" s="701"/>
      <c r="AK66" s="685" t="s">
        <v>388</v>
      </c>
      <c r="AL66" s="694"/>
      <c r="AM66" s="694"/>
      <c r="AN66" s="694"/>
      <c r="AO66" s="695"/>
      <c r="AP66" s="685" t="s">
        <v>357</v>
      </c>
      <c r="AQ66" s="686"/>
      <c r="AR66" s="686"/>
      <c r="AS66" s="686"/>
      <c r="AT66" s="687"/>
      <c r="AU66" s="685" t="s">
        <v>471</v>
      </c>
      <c r="AV66" s="686"/>
      <c r="AW66" s="686"/>
      <c r="AX66" s="686"/>
      <c r="AY66" s="687"/>
      <c r="AZ66" s="685" t="s">
        <v>441</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552</v>
      </c>
      <c r="C68" s="969"/>
      <c r="D68" s="969"/>
      <c r="E68" s="969"/>
      <c r="F68" s="969"/>
      <c r="G68" s="969"/>
      <c r="H68" s="969"/>
      <c r="I68" s="969"/>
      <c r="J68" s="969"/>
      <c r="K68" s="969"/>
      <c r="L68" s="969"/>
      <c r="M68" s="969"/>
      <c r="N68" s="969"/>
      <c r="O68" s="969"/>
      <c r="P68" s="970"/>
      <c r="Q68" s="971">
        <v>1768</v>
      </c>
      <c r="R68" s="972"/>
      <c r="S68" s="972"/>
      <c r="T68" s="972"/>
      <c r="U68" s="972"/>
      <c r="V68" s="972">
        <v>1739</v>
      </c>
      <c r="W68" s="972"/>
      <c r="X68" s="972"/>
      <c r="Y68" s="972"/>
      <c r="Z68" s="972"/>
      <c r="AA68" s="972">
        <v>29</v>
      </c>
      <c r="AB68" s="972"/>
      <c r="AC68" s="972"/>
      <c r="AD68" s="972"/>
      <c r="AE68" s="972"/>
      <c r="AF68" s="972">
        <v>0</v>
      </c>
      <c r="AG68" s="972"/>
      <c r="AH68" s="972"/>
      <c r="AI68" s="972"/>
      <c r="AJ68" s="972"/>
      <c r="AK68" s="972">
        <v>506</v>
      </c>
      <c r="AL68" s="972"/>
      <c r="AM68" s="972"/>
      <c r="AN68" s="972"/>
      <c r="AO68" s="972"/>
      <c r="AP68" s="972">
        <v>0</v>
      </c>
      <c r="AQ68" s="972"/>
      <c r="AR68" s="972"/>
      <c r="AS68" s="972"/>
      <c r="AT68" s="972"/>
      <c r="AU68" s="972">
        <v>0</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553</v>
      </c>
      <c r="C69" s="958"/>
      <c r="D69" s="958"/>
      <c r="E69" s="958"/>
      <c r="F69" s="958"/>
      <c r="G69" s="958"/>
      <c r="H69" s="958"/>
      <c r="I69" s="958"/>
      <c r="J69" s="958"/>
      <c r="K69" s="958"/>
      <c r="L69" s="958"/>
      <c r="M69" s="958"/>
      <c r="N69" s="958"/>
      <c r="O69" s="958"/>
      <c r="P69" s="959"/>
      <c r="Q69" s="960">
        <v>5026</v>
      </c>
      <c r="R69" s="961"/>
      <c r="S69" s="961"/>
      <c r="T69" s="961"/>
      <c r="U69" s="961"/>
      <c r="V69" s="961">
        <v>5010</v>
      </c>
      <c r="W69" s="961"/>
      <c r="X69" s="961"/>
      <c r="Y69" s="961"/>
      <c r="Z69" s="961"/>
      <c r="AA69" s="961">
        <v>16</v>
      </c>
      <c r="AB69" s="961"/>
      <c r="AC69" s="961"/>
      <c r="AD69" s="961"/>
      <c r="AE69" s="961"/>
      <c r="AF69" s="961">
        <v>16</v>
      </c>
      <c r="AG69" s="961"/>
      <c r="AH69" s="961"/>
      <c r="AI69" s="961"/>
      <c r="AJ69" s="961"/>
      <c r="AK69" s="961">
        <v>64</v>
      </c>
      <c r="AL69" s="961"/>
      <c r="AM69" s="961"/>
      <c r="AN69" s="961"/>
      <c r="AO69" s="961"/>
      <c r="AP69" s="961">
        <v>0</v>
      </c>
      <c r="AQ69" s="961"/>
      <c r="AR69" s="961"/>
      <c r="AS69" s="961"/>
      <c r="AT69" s="961"/>
      <c r="AU69" s="961">
        <v>0</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522</v>
      </c>
      <c r="C70" s="958"/>
      <c r="D70" s="958"/>
      <c r="E70" s="958"/>
      <c r="F70" s="958"/>
      <c r="G70" s="958"/>
      <c r="H70" s="958"/>
      <c r="I70" s="958"/>
      <c r="J70" s="958"/>
      <c r="K70" s="958"/>
      <c r="L70" s="958"/>
      <c r="M70" s="958"/>
      <c r="N70" s="958"/>
      <c r="O70" s="958"/>
      <c r="P70" s="959"/>
      <c r="Q70" s="960">
        <v>1106</v>
      </c>
      <c r="R70" s="961"/>
      <c r="S70" s="961"/>
      <c r="T70" s="961"/>
      <c r="U70" s="961"/>
      <c r="V70" s="961">
        <v>1085</v>
      </c>
      <c r="W70" s="961"/>
      <c r="X70" s="961"/>
      <c r="Y70" s="961"/>
      <c r="Z70" s="961"/>
      <c r="AA70" s="961">
        <v>20</v>
      </c>
      <c r="AB70" s="961"/>
      <c r="AC70" s="961"/>
      <c r="AD70" s="961"/>
      <c r="AE70" s="961"/>
      <c r="AF70" s="961">
        <v>20</v>
      </c>
      <c r="AG70" s="961"/>
      <c r="AH70" s="961"/>
      <c r="AI70" s="961"/>
      <c r="AJ70" s="961"/>
      <c r="AK70" s="961">
        <v>1000</v>
      </c>
      <c r="AL70" s="961"/>
      <c r="AM70" s="961"/>
      <c r="AN70" s="961"/>
      <c r="AO70" s="961"/>
      <c r="AP70" s="961">
        <v>0</v>
      </c>
      <c r="AQ70" s="961"/>
      <c r="AR70" s="961"/>
      <c r="AS70" s="961"/>
      <c r="AT70" s="961"/>
      <c r="AU70" s="961">
        <v>0</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554</v>
      </c>
      <c r="C71" s="958"/>
      <c r="D71" s="958"/>
      <c r="E71" s="958"/>
      <c r="F71" s="958"/>
      <c r="G71" s="958"/>
      <c r="H71" s="958"/>
      <c r="I71" s="958"/>
      <c r="J71" s="958"/>
      <c r="K71" s="958"/>
      <c r="L71" s="958"/>
      <c r="M71" s="958"/>
      <c r="N71" s="958"/>
      <c r="O71" s="958"/>
      <c r="P71" s="959"/>
      <c r="Q71" s="960">
        <v>107</v>
      </c>
      <c r="R71" s="961"/>
      <c r="S71" s="961"/>
      <c r="T71" s="961"/>
      <c r="U71" s="961"/>
      <c r="V71" s="961">
        <v>101</v>
      </c>
      <c r="W71" s="961"/>
      <c r="X71" s="961"/>
      <c r="Y71" s="961"/>
      <c r="Z71" s="961"/>
      <c r="AA71" s="961">
        <v>6</v>
      </c>
      <c r="AB71" s="961"/>
      <c r="AC71" s="961"/>
      <c r="AD71" s="961"/>
      <c r="AE71" s="961"/>
      <c r="AF71" s="961">
        <v>6</v>
      </c>
      <c r="AG71" s="961"/>
      <c r="AH71" s="961"/>
      <c r="AI71" s="961"/>
      <c r="AJ71" s="961"/>
      <c r="AK71" s="961">
        <v>14</v>
      </c>
      <c r="AL71" s="961"/>
      <c r="AM71" s="961"/>
      <c r="AN71" s="961"/>
      <c r="AO71" s="961"/>
      <c r="AP71" s="961">
        <v>0</v>
      </c>
      <c r="AQ71" s="961"/>
      <c r="AR71" s="961"/>
      <c r="AS71" s="961"/>
      <c r="AT71" s="961"/>
      <c r="AU71" s="961">
        <v>0</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51</v>
      </c>
      <c r="C72" s="958"/>
      <c r="D72" s="958"/>
      <c r="E72" s="958"/>
      <c r="F72" s="958"/>
      <c r="G72" s="958"/>
      <c r="H72" s="958"/>
      <c r="I72" s="958"/>
      <c r="J72" s="958"/>
      <c r="K72" s="958"/>
      <c r="L72" s="958"/>
      <c r="M72" s="958"/>
      <c r="N72" s="958"/>
      <c r="O72" s="958"/>
      <c r="P72" s="959"/>
      <c r="Q72" s="960">
        <v>149</v>
      </c>
      <c r="R72" s="961"/>
      <c r="S72" s="961"/>
      <c r="T72" s="961"/>
      <c r="U72" s="961"/>
      <c r="V72" s="961">
        <v>145</v>
      </c>
      <c r="W72" s="961"/>
      <c r="X72" s="961"/>
      <c r="Y72" s="961"/>
      <c r="Z72" s="961"/>
      <c r="AA72" s="961">
        <v>4</v>
      </c>
      <c r="AB72" s="961"/>
      <c r="AC72" s="961"/>
      <c r="AD72" s="961"/>
      <c r="AE72" s="961"/>
      <c r="AF72" s="961">
        <v>4</v>
      </c>
      <c r="AG72" s="961"/>
      <c r="AH72" s="961"/>
      <c r="AI72" s="961"/>
      <c r="AJ72" s="961"/>
      <c r="AK72" s="961">
        <v>0</v>
      </c>
      <c r="AL72" s="961"/>
      <c r="AM72" s="961"/>
      <c r="AN72" s="961"/>
      <c r="AO72" s="961"/>
      <c r="AP72" s="961">
        <v>0</v>
      </c>
      <c r="AQ72" s="961"/>
      <c r="AR72" s="961"/>
      <c r="AS72" s="961"/>
      <c r="AT72" s="961"/>
      <c r="AU72" s="961">
        <v>0</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555</v>
      </c>
      <c r="C73" s="958"/>
      <c r="D73" s="958"/>
      <c r="E73" s="958"/>
      <c r="F73" s="958"/>
      <c r="G73" s="958"/>
      <c r="H73" s="958"/>
      <c r="I73" s="958"/>
      <c r="J73" s="958"/>
      <c r="K73" s="958"/>
      <c r="L73" s="958"/>
      <c r="M73" s="958"/>
      <c r="N73" s="958"/>
      <c r="O73" s="958"/>
      <c r="P73" s="959"/>
      <c r="Q73" s="960">
        <v>134</v>
      </c>
      <c r="R73" s="961"/>
      <c r="S73" s="961"/>
      <c r="T73" s="961"/>
      <c r="U73" s="961"/>
      <c r="V73" s="961">
        <v>92</v>
      </c>
      <c r="W73" s="961"/>
      <c r="X73" s="961"/>
      <c r="Y73" s="961"/>
      <c r="Z73" s="961"/>
      <c r="AA73" s="961">
        <v>42</v>
      </c>
      <c r="AB73" s="961"/>
      <c r="AC73" s="961"/>
      <c r="AD73" s="961"/>
      <c r="AE73" s="961"/>
      <c r="AF73" s="961">
        <v>42</v>
      </c>
      <c r="AG73" s="961"/>
      <c r="AH73" s="961"/>
      <c r="AI73" s="961"/>
      <c r="AJ73" s="961"/>
      <c r="AK73" s="961">
        <v>0</v>
      </c>
      <c r="AL73" s="961"/>
      <c r="AM73" s="961"/>
      <c r="AN73" s="961"/>
      <c r="AO73" s="961"/>
      <c r="AP73" s="961">
        <v>0</v>
      </c>
      <c r="AQ73" s="961"/>
      <c r="AR73" s="961"/>
      <c r="AS73" s="961"/>
      <c r="AT73" s="961"/>
      <c r="AU73" s="961">
        <v>0</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6</v>
      </c>
      <c r="C74" s="958"/>
      <c r="D74" s="958"/>
      <c r="E74" s="958"/>
      <c r="F74" s="958"/>
      <c r="G74" s="958"/>
      <c r="H74" s="958"/>
      <c r="I74" s="958"/>
      <c r="J74" s="958"/>
      <c r="K74" s="958"/>
      <c r="L74" s="958"/>
      <c r="M74" s="958"/>
      <c r="N74" s="958"/>
      <c r="O74" s="958"/>
      <c r="P74" s="959"/>
      <c r="Q74" s="960">
        <v>15308</v>
      </c>
      <c r="R74" s="961"/>
      <c r="S74" s="961"/>
      <c r="T74" s="961"/>
      <c r="U74" s="961"/>
      <c r="V74" s="961">
        <v>14789</v>
      </c>
      <c r="W74" s="961"/>
      <c r="X74" s="961"/>
      <c r="Y74" s="961"/>
      <c r="Z74" s="961"/>
      <c r="AA74" s="961">
        <v>519</v>
      </c>
      <c r="AB74" s="961"/>
      <c r="AC74" s="961"/>
      <c r="AD74" s="961"/>
      <c r="AE74" s="961"/>
      <c r="AF74" s="961">
        <v>515</v>
      </c>
      <c r="AG74" s="961"/>
      <c r="AH74" s="961"/>
      <c r="AI74" s="961"/>
      <c r="AJ74" s="961"/>
      <c r="AK74" s="961">
        <v>1469</v>
      </c>
      <c r="AL74" s="961"/>
      <c r="AM74" s="961"/>
      <c r="AN74" s="961"/>
      <c r="AO74" s="961"/>
      <c r="AP74" s="961">
        <v>2308</v>
      </c>
      <c r="AQ74" s="961"/>
      <c r="AR74" s="961"/>
      <c r="AS74" s="961"/>
      <c r="AT74" s="961"/>
      <c r="AU74" s="961">
        <v>109</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c r="C75" s="958"/>
      <c r="D75" s="958"/>
      <c r="E75" s="958"/>
      <c r="F75" s="958"/>
      <c r="G75" s="958"/>
      <c r="H75" s="958"/>
      <c r="I75" s="958"/>
      <c r="J75" s="958"/>
      <c r="K75" s="958"/>
      <c r="L75" s="958"/>
      <c r="M75" s="958"/>
      <c r="N75" s="958"/>
      <c r="O75" s="958"/>
      <c r="P75" s="959"/>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7"/>
      <c r="AQ75" s="965"/>
      <c r="AR75" s="965"/>
      <c r="AS75" s="965"/>
      <c r="AT75" s="966"/>
      <c r="AU75" s="967"/>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257</v>
      </c>
      <c r="B88" s="935" t="s">
        <v>189</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603</v>
      </c>
      <c r="AG88" s="947"/>
      <c r="AH88" s="947"/>
      <c r="AI88" s="947"/>
      <c r="AJ88" s="947"/>
      <c r="AK88" s="946"/>
      <c r="AL88" s="946"/>
      <c r="AM88" s="946"/>
      <c r="AN88" s="946"/>
      <c r="AO88" s="946"/>
      <c r="AP88" s="947">
        <v>2308</v>
      </c>
      <c r="AQ88" s="947"/>
      <c r="AR88" s="947"/>
      <c r="AS88" s="947"/>
      <c r="AT88" s="947"/>
      <c r="AU88" s="947">
        <v>109</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257</v>
      </c>
      <c r="BR102" s="935" t="s">
        <v>449</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c r="CS102" s="942"/>
      <c r="CT102" s="942"/>
      <c r="CU102" s="942"/>
      <c r="CV102" s="943"/>
      <c r="CW102" s="941">
        <v>10</v>
      </c>
      <c r="CX102" s="942"/>
      <c r="CY102" s="942"/>
      <c r="CZ102" s="942"/>
      <c r="DA102" s="943"/>
      <c r="DB102" s="941"/>
      <c r="DC102" s="942"/>
      <c r="DD102" s="942"/>
      <c r="DE102" s="942"/>
      <c r="DF102" s="943"/>
      <c r="DG102" s="941">
        <v>271</v>
      </c>
      <c r="DH102" s="942"/>
      <c r="DI102" s="942"/>
      <c r="DJ102" s="942"/>
      <c r="DK102" s="943"/>
      <c r="DL102" s="941"/>
      <c r="DM102" s="942"/>
      <c r="DN102" s="942"/>
      <c r="DO102" s="942"/>
      <c r="DP102" s="943"/>
      <c r="DQ102" s="941">
        <v>263</v>
      </c>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472</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473</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475</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207</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164</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476</v>
      </c>
      <c r="AB109" s="903"/>
      <c r="AC109" s="903"/>
      <c r="AD109" s="903"/>
      <c r="AE109" s="904"/>
      <c r="AF109" s="905" t="s">
        <v>167</v>
      </c>
      <c r="AG109" s="903"/>
      <c r="AH109" s="903"/>
      <c r="AI109" s="903"/>
      <c r="AJ109" s="904"/>
      <c r="AK109" s="905" t="s">
        <v>390</v>
      </c>
      <c r="AL109" s="903"/>
      <c r="AM109" s="903"/>
      <c r="AN109" s="903"/>
      <c r="AO109" s="904"/>
      <c r="AP109" s="905" t="s">
        <v>477</v>
      </c>
      <c r="AQ109" s="903"/>
      <c r="AR109" s="903"/>
      <c r="AS109" s="903"/>
      <c r="AT109" s="906"/>
      <c r="AU109" s="902" t="s">
        <v>164</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476</v>
      </c>
      <c r="BR109" s="903"/>
      <c r="BS109" s="903"/>
      <c r="BT109" s="903"/>
      <c r="BU109" s="904"/>
      <c r="BV109" s="905" t="s">
        <v>167</v>
      </c>
      <c r="BW109" s="903"/>
      <c r="BX109" s="903"/>
      <c r="BY109" s="903"/>
      <c r="BZ109" s="904"/>
      <c r="CA109" s="905" t="s">
        <v>390</v>
      </c>
      <c r="CB109" s="903"/>
      <c r="CC109" s="903"/>
      <c r="CD109" s="903"/>
      <c r="CE109" s="904"/>
      <c r="CF109" s="927" t="s">
        <v>477</v>
      </c>
      <c r="CG109" s="927"/>
      <c r="CH109" s="927"/>
      <c r="CI109" s="927"/>
      <c r="CJ109" s="927"/>
      <c r="CK109" s="905" t="s">
        <v>96</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476</v>
      </c>
      <c r="DH109" s="903"/>
      <c r="DI109" s="903"/>
      <c r="DJ109" s="903"/>
      <c r="DK109" s="904"/>
      <c r="DL109" s="905" t="s">
        <v>167</v>
      </c>
      <c r="DM109" s="903"/>
      <c r="DN109" s="903"/>
      <c r="DO109" s="903"/>
      <c r="DP109" s="904"/>
      <c r="DQ109" s="905" t="s">
        <v>390</v>
      </c>
      <c r="DR109" s="903"/>
      <c r="DS109" s="903"/>
      <c r="DT109" s="903"/>
      <c r="DU109" s="904"/>
      <c r="DV109" s="905" t="s">
        <v>477</v>
      </c>
      <c r="DW109" s="903"/>
      <c r="DX109" s="903"/>
      <c r="DY109" s="903"/>
      <c r="DZ109" s="906"/>
    </row>
    <row r="110" spans="1:131" s="55" customFormat="1" ht="26.25" customHeight="1" x14ac:dyDescent="0.15">
      <c r="A110" s="827" t="s">
        <v>327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1360570</v>
      </c>
      <c r="AB110" s="821"/>
      <c r="AC110" s="821"/>
      <c r="AD110" s="821"/>
      <c r="AE110" s="822"/>
      <c r="AF110" s="823">
        <v>1492938</v>
      </c>
      <c r="AG110" s="821"/>
      <c r="AH110" s="821"/>
      <c r="AI110" s="821"/>
      <c r="AJ110" s="822"/>
      <c r="AK110" s="823">
        <v>1716057</v>
      </c>
      <c r="AL110" s="821"/>
      <c r="AM110" s="821"/>
      <c r="AN110" s="821"/>
      <c r="AO110" s="822"/>
      <c r="AP110" s="910">
        <v>21.6</v>
      </c>
      <c r="AQ110" s="911"/>
      <c r="AR110" s="911"/>
      <c r="AS110" s="911"/>
      <c r="AT110" s="912"/>
      <c r="AU110" s="737" t="s">
        <v>108</v>
      </c>
      <c r="AV110" s="738"/>
      <c r="AW110" s="738"/>
      <c r="AX110" s="738"/>
      <c r="AY110" s="738"/>
      <c r="AZ110" s="875" t="s">
        <v>478</v>
      </c>
      <c r="BA110" s="828"/>
      <c r="BB110" s="828"/>
      <c r="BC110" s="828"/>
      <c r="BD110" s="828"/>
      <c r="BE110" s="828"/>
      <c r="BF110" s="828"/>
      <c r="BG110" s="828"/>
      <c r="BH110" s="828"/>
      <c r="BI110" s="828"/>
      <c r="BJ110" s="828"/>
      <c r="BK110" s="828"/>
      <c r="BL110" s="828"/>
      <c r="BM110" s="828"/>
      <c r="BN110" s="828"/>
      <c r="BO110" s="828"/>
      <c r="BP110" s="829"/>
      <c r="BQ110" s="876">
        <v>20410026</v>
      </c>
      <c r="BR110" s="877"/>
      <c r="BS110" s="877"/>
      <c r="BT110" s="877"/>
      <c r="BU110" s="877"/>
      <c r="BV110" s="877">
        <v>20101498</v>
      </c>
      <c r="BW110" s="877"/>
      <c r="BX110" s="877"/>
      <c r="BY110" s="877"/>
      <c r="BZ110" s="877"/>
      <c r="CA110" s="877">
        <v>20354272</v>
      </c>
      <c r="CB110" s="877"/>
      <c r="CC110" s="877"/>
      <c r="CD110" s="877"/>
      <c r="CE110" s="877"/>
      <c r="CF110" s="892">
        <v>256</v>
      </c>
      <c r="CG110" s="893"/>
      <c r="CH110" s="893"/>
      <c r="CI110" s="893"/>
      <c r="CJ110" s="893"/>
      <c r="CK110" s="743" t="s">
        <v>383</v>
      </c>
      <c r="CL110" s="744"/>
      <c r="CM110" s="907" t="s">
        <v>480</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206</v>
      </c>
      <c r="DH110" s="877"/>
      <c r="DI110" s="877"/>
      <c r="DJ110" s="877"/>
      <c r="DK110" s="877"/>
      <c r="DL110" s="877" t="s">
        <v>206</v>
      </c>
      <c r="DM110" s="877"/>
      <c r="DN110" s="877"/>
      <c r="DO110" s="877"/>
      <c r="DP110" s="877"/>
      <c r="DQ110" s="877" t="s">
        <v>206</v>
      </c>
      <c r="DR110" s="877"/>
      <c r="DS110" s="877"/>
      <c r="DT110" s="877"/>
      <c r="DU110" s="877"/>
      <c r="DV110" s="878" t="s">
        <v>206</v>
      </c>
      <c r="DW110" s="878"/>
      <c r="DX110" s="878"/>
      <c r="DY110" s="878"/>
      <c r="DZ110" s="879"/>
    </row>
    <row r="111" spans="1:131" s="55" customFormat="1" ht="26.25" customHeight="1" x14ac:dyDescent="0.15">
      <c r="A111" s="775" t="s">
        <v>457</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206</v>
      </c>
      <c r="AB111" s="781"/>
      <c r="AC111" s="781"/>
      <c r="AD111" s="781"/>
      <c r="AE111" s="782"/>
      <c r="AF111" s="783" t="s">
        <v>206</v>
      </c>
      <c r="AG111" s="781"/>
      <c r="AH111" s="781"/>
      <c r="AI111" s="781"/>
      <c r="AJ111" s="782"/>
      <c r="AK111" s="783" t="s">
        <v>206</v>
      </c>
      <c r="AL111" s="781"/>
      <c r="AM111" s="781"/>
      <c r="AN111" s="781"/>
      <c r="AO111" s="782"/>
      <c r="AP111" s="847" t="s">
        <v>206</v>
      </c>
      <c r="AQ111" s="848"/>
      <c r="AR111" s="848"/>
      <c r="AS111" s="848"/>
      <c r="AT111" s="849"/>
      <c r="AU111" s="739"/>
      <c r="AV111" s="740"/>
      <c r="AW111" s="740"/>
      <c r="AX111" s="740"/>
      <c r="AY111" s="740"/>
      <c r="AZ111" s="850" t="s">
        <v>481</v>
      </c>
      <c r="BA111" s="788"/>
      <c r="BB111" s="788"/>
      <c r="BC111" s="788"/>
      <c r="BD111" s="788"/>
      <c r="BE111" s="788"/>
      <c r="BF111" s="788"/>
      <c r="BG111" s="788"/>
      <c r="BH111" s="788"/>
      <c r="BI111" s="788"/>
      <c r="BJ111" s="788"/>
      <c r="BK111" s="788"/>
      <c r="BL111" s="788"/>
      <c r="BM111" s="788"/>
      <c r="BN111" s="788"/>
      <c r="BO111" s="788"/>
      <c r="BP111" s="789"/>
      <c r="BQ111" s="851" t="s">
        <v>206</v>
      </c>
      <c r="BR111" s="852"/>
      <c r="BS111" s="852"/>
      <c r="BT111" s="852"/>
      <c r="BU111" s="852"/>
      <c r="BV111" s="852" t="s">
        <v>206</v>
      </c>
      <c r="BW111" s="852"/>
      <c r="BX111" s="852"/>
      <c r="BY111" s="852"/>
      <c r="BZ111" s="852"/>
      <c r="CA111" s="852" t="s">
        <v>206</v>
      </c>
      <c r="CB111" s="852"/>
      <c r="CC111" s="852"/>
      <c r="CD111" s="852"/>
      <c r="CE111" s="852"/>
      <c r="CF111" s="900" t="s">
        <v>206</v>
      </c>
      <c r="CG111" s="901"/>
      <c r="CH111" s="901"/>
      <c r="CI111" s="901"/>
      <c r="CJ111" s="901"/>
      <c r="CK111" s="745"/>
      <c r="CL111" s="746"/>
      <c r="CM111" s="844" t="s">
        <v>139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206</v>
      </c>
      <c r="DH111" s="852"/>
      <c r="DI111" s="852"/>
      <c r="DJ111" s="852"/>
      <c r="DK111" s="852"/>
      <c r="DL111" s="852" t="s">
        <v>206</v>
      </c>
      <c r="DM111" s="852"/>
      <c r="DN111" s="852"/>
      <c r="DO111" s="852"/>
      <c r="DP111" s="852"/>
      <c r="DQ111" s="852" t="s">
        <v>206</v>
      </c>
      <c r="DR111" s="852"/>
      <c r="DS111" s="852"/>
      <c r="DT111" s="852"/>
      <c r="DU111" s="852"/>
      <c r="DV111" s="853" t="s">
        <v>206</v>
      </c>
      <c r="DW111" s="853"/>
      <c r="DX111" s="853"/>
      <c r="DY111" s="853"/>
      <c r="DZ111" s="854"/>
    </row>
    <row r="112" spans="1:131" s="55" customFormat="1" ht="26.25" customHeight="1" x14ac:dyDescent="0.15">
      <c r="A112" s="706" t="s">
        <v>156</v>
      </c>
      <c r="B112" s="707"/>
      <c r="C112" s="788" t="s">
        <v>483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206</v>
      </c>
      <c r="AB112" s="781"/>
      <c r="AC112" s="781"/>
      <c r="AD112" s="781"/>
      <c r="AE112" s="782"/>
      <c r="AF112" s="783" t="s">
        <v>206</v>
      </c>
      <c r="AG112" s="781"/>
      <c r="AH112" s="781"/>
      <c r="AI112" s="781"/>
      <c r="AJ112" s="782"/>
      <c r="AK112" s="783" t="s">
        <v>206</v>
      </c>
      <c r="AL112" s="781"/>
      <c r="AM112" s="781"/>
      <c r="AN112" s="781"/>
      <c r="AO112" s="782"/>
      <c r="AP112" s="847" t="s">
        <v>206</v>
      </c>
      <c r="AQ112" s="848"/>
      <c r="AR112" s="848"/>
      <c r="AS112" s="848"/>
      <c r="AT112" s="849"/>
      <c r="AU112" s="739"/>
      <c r="AV112" s="740"/>
      <c r="AW112" s="740"/>
      <c r="AX112" s="740"/>
      <c r="AY112" s="740"/>
      <c r="AZ112" s="850" t="s">
        <v>273</v>
      </c>
      <c r="BA112" s="788"/>
      <c r="BB112" s="788"/>
      <c r="BC112" s="788"/>
      <c r="BD112" s="788"/>
      <c r="BE112" s="788"/>
      <c r="BF112" s="788"/>
      <c r="BG112" s="788"/>
      <c r="BH112" s="788"/>
      <c r="BI112" s="788"/>
      <c r="BJ112" s="788"/>
      <c r="BK112" s="788"/>
      <c r="BL112" s="788"/>
      <c r="BM112" s="788"/>
      <c r="BN112" s="788"/>
      <c r="BO112" s="788"/>
      <c r="BP112" s="789"/>
      <c r="BQ112" s="851">
        <v>5948275</v>
      </c>
      <c r="BR112" s="852"/>
      <c r="BS112" s="852"/>
      <c r="BT112" s="852"/>
      <c r="BU112" s="852"/>
      <c r="BV112" s="852">
        <v>5950893</v>
      </c>
      <c r="BW112" s="852"/>
      <c r="BX112" s="852"/>
      <c r="BY112" s="852"/>
      <c r="BZ112" s="852"/>
      <c r="CA112" s="852">
        <v>5646863</v>
      </c>
      <c r="CB112" s="852"/>
      <c r="CC112" s="852"/>
      <c r="CD112" s="852"/>
      <c r="CE112" s="852"/>
      <c r="CF112" s="900">
        <v>71</v>
      </c>
      <c r="CG112" s="901"/>
      <c r="CH112" s="901"/>
      <c r="CI112" s="901"/>
      <c r="CJ112" s="901"/>
      <c r="CK112" s="745"/>
      <c r="CL112" s="746"/>
      <c r="CM112" s="844" t="s">
        <v>212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206</v>
      </c>
      <c r="DH112" s="852"/>
      <c r="DI112" s="852"/>
      <c r="DJ112" s="852"/>
      <c r="DK112" s="852"/>
      <c r="DL112" s="852" t="s">
        <v>206</v>
      </c>
      <c r="DM112" s="852"/>
      <c r="DN112" s="852"/>
      <c r="DO112" s="852"/>
      <c r="DP112" s="852"/>
      <c r="DQ112" s="852" t="s">
        <v>206</v>
      </c>
      <c r="DR112" s="852"/>
      <c r="DS112" s="852"/>
      <c r="DT112" s="852"/>
      <c r="DU112" s="852"/>
      <c r="DV112" s="853" t="s">
        <v>206</v>
      </c>
      <c r="DW112" s="853"/>
      <c r="DX112" s="853"/>
      <c r="DY112" s="853"/>
      <c r="DZ112" s="854"/>
    </row>
    <row r="113" spans="1:130" s="55" customFormat="1" ht="26.25" customHeight="1" x14ac:dyDescent="0.15">
      <c r="A113" s="708"/>
      <c r="B113" s="709"/>
      <c r="C113" s="788" t="s">
        <v>485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660977</v>
      </c>
      <c r="AB113" s="781"/>
      <c r="AC113" s="781"/>
      <c r="AD113" s="781"/>
      <c r="AE113" s="782"/>
      <c r="AF113" s="783">
        <v>644199</v>
      </c>
      <c r="AG113" s="781"/>
      <c r="AH113" s="781"/>
      <c r="AI113" s="781"/>
      <c r="AJ113" s="782"/>
      <c r="AK113" s="783">
        <v>627749</v>
      </c>
      <c r="AL113" s="781"/>
      <c r="AM113" s="781"/>
      <c r="AN113" s="781"/>
      <c r="AO113" s="782"/>
      <c r="AP113" s="847">
        <v>7.9</v>
      </c>
      <c r="AQ113" s="848"/>
      <c r="AR113" s="848"/>
      <c r="AS113" s="848"/>
      <c r="AT113" s="849"/>
      <c r="AU113" s="739"/>
      <c r="AV113" s="740"/>
      <c r="AW113" s="740"/>
      <c r="AX113" s="740"/>
      <c r="AY113" s="740"/>
      <c r="AZ113" s="850" t="s">
        <v>463</v>
      </c>
      <c r="BA113" s="788"/>
      <c r="BB113" s="788"/>
      <c r="BC113" s="788"/>
      <c r="BD113" s="788"/>
      <c r="BE113" s="788"/>
      <c r="BF113" s="788"/>
      <c r="BG113" s="788"/>
      <c r="BH113" s="788"/>
      <c r="BI113" s="788"/>
      <c r="BJ113" s="788"/>
      <c r="BK113" s="788"/>
      <c r="BL113" s="788"/>
      <c r="BM113" s="788"/>
      <c r="BN113" s="788"/>
      <c r="BO113" s="788"/>
      <c r="BP113" s="789"/>
      <c r="BQ113" s="851">
        <v>180286</v>
      </c>
      <c r="BR113" s="852"/>
      <c r="BS113" s="852"/>
      <c r="BT113" s="852"/>
      <c r="BU113" s="852"/>
      <c r="BV113" s="852">
        <v>146749</v>
      </c>
      <c r="BW113" s="852"/>
      <c r="BX113" s="852"/>
      <c r="BY113" s="852"/>
      <c r="BZ113" s="852"/>
      <c r="CA113" s="852">
        <v>139876</v>
      </c>
      <c r="CB113" s="852"/>
      <c r="CC113" s="852"/>
      <c r="CD113" s="852"/>
      <c r="CE113" s="852"/>
      <c r="CF113" s="900">
        <v>1.8</v>
      </c>
      <c r="CG113" s="901"/>
      <c r="CH113" s="901"/>
      <c r="CI113" s="901"/>
      <c r="CJ113" s="901"/>
      <c r="CK113" s="745"/>
      <c r="CL113" s="746"/>
      <c r="CM113" s="844" t="s">
        <v>401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206</v>
      </c>
      <c r="DH113" s="781"/>
      <c r="DI113" s="781"/>
      <c r="DJ113" s="781"/>
      <c r="DK113" s="782"/>
      <c r="DL113" s="783" t="s">
        <v>206</v>
      </c>
      <c r="DM113" s="781"/>
      <c r="DN113" s="781"/>
      <c r="DO113" s="781"/>
      <c r="DP113" s="782"/>
      <c r="DQ113" s="783" t="s">
        <v>206</v>
      </c>
      <c r="DR113" s="781"/>
      <c r="DS113" s="781"/>
      <c r="DT113" s="781"/>
      <c r="DU113" s="782"/>
      <c r="DV113" s="847" t="s">
        <v>206</v>
      </c>
      <c r="DW113" s="848"/>
      <c r="DX113" s="848"/>
      <c r="DY113" s="848"/>
      <c r="DZ113" s="849"/>
    </row>
    <row r="114" spans="1:130" s="55" customFormat="1" ht="26.25" customHeight="1" x14ac:dyDescent="0.15">
      <c r="A114" s="708"/>
      <c r="B114" s="709"/>
      <c r="C114" s="788" t="s">
        <v>486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34774</v>
      </c>
      <c r="AB114" s="781"/>
      <c r="AC114" s="781"/>
      <c r="AD114" s="781"/>
      <c r="AE114" s="782"/>
      <c r="AF114" s="783">
        <v>30697</v>
      </c>
      <c r="AG114" s="781"/>
      <c r="AH114" s="781"/>
      <c r="AI114" s="781"/>
      <c r="AJ114" s="782"/>
      <c r="AK114" s="783">
        <v>33394</v>
      </c>
      <c r="AL114" s="781"/>
      <c r="AM114" s="781"/>
      <c r="AN114" s="781"/>
      <c r="AO114" s="782"/>
      <c r="AP114" s="847">
        <v>0.4</v>
      </c>
      <c r="AQ114" s="848"/>
      <c r="AR114" s="848"/>
      <c r="AS114" s="848"/>
      <c r="AT114" s="849"/>
      <c r="AU114" s="739"/>
      <c r="AV114" s="740"/>
      <c r="AW114" s="740"/>
      <c r="AX114" s="740"/>
      <c r="AY114" s="740"/>
      <c r="AZ114" s="850" t="s">
        <v>487</v>
      </c>
      <c r="BA114" s="788"/>
      <c r="BB114" s="788"/>
      <c r="BC114" s="788"/>
      <c r="BD114" s="788"/>
      <c r="BE114" s="788"/>
      <c r="BF114" s="788"/>
      <c r="BG114" s="788"/>
      <c r="BH114" s="788"/>
      <c r="BI114" s="788"/>
      <c r="BJ114" s="788"/>
      <c r="BK114" s="788"/>
      <c r="BL114" s="788"/>
      <c r="BM114" s="788"/>
      <c r="BN114" s="788"/>
      <c r="BO114" s="788"/>
      <c r="BP114" s="789"/>
      <c r="BQ114" s="851">
        <v>1464546</v>
      </c>
      <c r="BR114" s="852"/>
      <c r="BS114" s="852"/>
      <c r="BT114" s="852"/>
      <c r="BU114" s="852"/>
      <c r="BV114" s="852">
        <v>1327554</v>
      </c>
      <c r="BW114" s="852"/>
      <c r="BX114" s="852"/>
      <c r="BY114" s="852"/>
      <c r="BZ114" s="852"/>
      <c r="CA114" s="852">
        <v>1105691</v>
      </c>
      <c r="CB114" s="852"/>
      <c r="CC114" s="852"/>
      <c r="CD114" s="852"/>
      <c r="CE114" s="852"/>
      <c r="CF114" s="900">
        <v>13.9</v>
      </c>
      <c r="CG114" s="901"/>
      <c r="CH114" s="901"/>
      <c r="CI114" s="901"/>
      <c r="CJ114" s="901"/>
      <c r="CK114" s="745"/>
      <c r="CL114" s="746"/>
      <c r="CM114" s="844" t="s">
        <v>488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206</v>
      </c>
      <c r="DH114" s="781"/>
      <c r="DI114" s="781"/>
      <c r="DJ114" s="781"/>
      <c r="DK114" s="782"/>
      <c r="DL114" s="783" t="s">
        <v>206</v>
      </c>
      <c r="DM114" s="781"/>
      <c r="DN114" s="781"/>
      <c r="DO114" s="781"/>
      <c r="DP114" s="782"/>
      <c r="DQ114" s="783" t="s">
        <v>206</v>
      </c>
      <c r="DR114" s="781"/>
      <c r="DS114" s="781"/>
      <c r="DT114" s="781"/>
      <c r="DU114" s="782"/>
      <c r="DV114" s="847" t="s">
        <v>206</v>
      </c>
      <c r="DW114" s="848"/>
      <c r="DX114" s="848"/>
      <c r="DY114" s="848"/>
      <c r="DZ114" s="849"/>
    </row>
    <row r="115" spans="1:130" s="55" customFormat="1" ht="26.25" customHeight="1" x14ac:dyDescent="0.15">
      <c r="A115" s="708"/>
      <c r="B115" s="709"/>
      <c r="C115" s="788" t="s">
        <v>373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206</v>
      </c>
      <c r="AB115" s="781"/>
      <c r="AC115" s="781"/>
      <c r="AD115" s="781"/>
      <c r="AE115" s="782"/>
      <c r="AF115" s="783" t="s">
        <v>206</v>
      </c>
      <c r="AG115" s="781"/>
      <c r="AH115" s="781"/>
      <c r="AI115" s="781"/>
      <c r="AJ115" s="782"/>
      <c r="AK115" s="783" t="s">
        <v>206</v>
      </c>
      <c r="AL115" s="781"/>
      <c r="AM115" s="781"/>
      <c r="AN115" s="781"/>
      <c r="AO115" s="782"/>
      <c r="AP115" s="847" t="s">
        <v>206</v>
      </c>
      <c r="AQ115" s="848"/>
      <c r="AR115" s="848"/>
      <c r="AS115" s="848"/>
      <c r="AT115" s="849"/>
      <c r="AU115" s="739"/>
      <c r="AV115" s="740"/>
      <c r="AW115" s="740"/>
      <c r="AX115" s="740"/>
      <c r="AY115" s="740"/>
      <c r="AZ115" s="850" t="s">
        <v>198</v>
      </c>
      <c r="BA115" s="788"/>
      <c r="BB115" s="788"/>
      <c r="BC115" s="788"/>
      <c r="BD115" s="788"/>
      <c r="BE115" s="788"/>
      <c r="BF115" s="788"/>
      <c r="BG115" s="788"/>
      <c r="BH115" s="788"/>
      <c r="BI115" s="788"/>
      <c r="BJ115" s="788"/>
      <c r="BK115" s="788"/>
      <c r="BL115" s="788"/>
      <c r="BM115" s="788"/>
      <c r="BN115" s="788"/>
      <c r="BO115" s="788"/>
      <c r="BP115" s="789"/>
      <c r="BQ115" s="851">
        <v>273059</v>
      </c>
      <c r="BR115" s="852"/>
      <c r="BS115" s="852"/>
      <c r="BT115" s="852"/>
      <c r="BU115" s="852"/>
      <c r="BV115" s="852">
        <v>276989</v>
      </c>
      <c r="BW115" s="852"/>
      <c r="BX115" s="852"/>
      <c r="BY115" s="852"/>
      <c r="BZ115" s="852"/>
      <c r="CA115" s="852">
        <v>262786</v>
      </c>
      <c r="CB115" s="852"/>
      <c r="CC115" s="852"/>
      <c r="CD115" s="852"/>
      <c r="CE115" s="852"/>
      <c r="CF115" s="900">
        <v>3.3</v>
      </c>
      <c r="CG115" s="901"/>
      <c r="CH115" s="901"/>
      <c r="CI115" s="901"/>
      <c r="CJ115" s="901"/>
      <c r="CK115" s="745"/>
      <c r="CL115" s="746"/>
      <c r="CM115" s="850" t="s">
        <v>34</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206</v>
      </c>
      <c r="DH115" s="781"/>
      <c r="DI115" s="781"/>
      <c r="DJ115" s="781"/>
      <c r="DK115" s="782"/>
      <c r="DL115" s="783" t="s">
        <v>206</v>
      </c>
      <c r="DM115" s="781"/>
      <c r="DN115" s="781"/>
      <c r="DO115" s="781"/>
      <c r="DP115" s="782"/>
      <c r="DQ115" s="783" t="s">
        <v>206</v>
      </c>
      <c r="DR115" s="781"/>
      <c r="DS115" s="781"/>
      <c r="DT115" s="781"/>
      <c r="DU115" s="782"/>
      <c r="DV115" s="847" t="s">
        <v>206</v>
      </c>
      <c r="DW115" s="848"/>
      <c r="DX115" s="848"/>
      <c r="DY115" s="848"/>
      <c r="DZ115" s="849"/>
    </row>
    <row r="116" spans="1:130" s="55" customFormat="1" ht="26.25" customHeight="1" x14ac:dyDescent="0.15">
      <c r="A116" s="710"/>
      <c r="B116" s="711"/>
      <c r="C116" s="881" t="s">
        <v>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v>5</v>
      </c>
      <c r="AB116" s="781"/>
      <c r="AC116" s="781"/>
      <c r="AD116" s="781"/>
      <c r="AE116" s="782"/>
      <c r="AF116" s="783" t="s">
        <v>206</v>
      </c>
      <c r="AG116" s="781"/>
      <c r="AH116" s="781"/>
      <c r="AI116" s="781"/>
      <c r="AJ116" s="782"/>
      <c r="AK116" s="783" t="s">
        <v>206</v>
      </c>
      <c r="AL116" s="781"/>
      <c r="AM116" s="781"/>
      <c r="AN116" s="781"/>
      <c r="AO116" s="782"/>
      <c r="AP116" s="847" t="s">
        <v>206</v>
      </c>
      <c r="AQ116" s="848"/>
      <c r="AR116" s="848"/>
      <c r="AS116" s="848"/>
      <c r="AT116" s="849"/>
      <c r="AU116" s="739"/>
      <c r="AV116" s="740"/>
      <c r="AW116" s="740"/>
      <c r="AX116" s="740"/>
      <c r="AY116" s="740"/>
      <c r="AZ116" s="897" t="s">
        <v>230</v>
      </c>
      <c r="BA116" s="898"/>
      <c r="BB116" s="898"/>
      <c r="BC116" s="898"/>
      <c r="BD116" s="898"/>
      <c r="BE116" s="898"/>
      <c r="BF116" s="898"/>
      <c r="BG116" s="898"/>
      <c r="BH116" s="898"/>
      <c r="BI116" s="898"/>
      <c r="BJ116" s="898"/>
      <c r="BK116" s="898"/>
      <c r="BL116" s="898"/>
      <c r="BM116" s="898"/>
      <c r="BN116" s="898"/>
      <c r="BO116" s="898"/>
      <c r="BP116" s="899"/>
      <c r="BQ116" s="851" t="s">
        <v>206</v>
      </c>
      <c r="BR116" s="852"/>
      <c r="BS116" s="852"/>
      <c r="BT116" s="852"/>
      <c r="BU116" s="852"/>
      <c r="BV116" s="852" t="s">
        <v>206</v>
      </c>
      <c r="BW116" s="852"/>
      <c r="BX116" s="852"/>
      <c r="BY116" s="852"/>
      <c r="BZ116" s="852"/>
      <c r="CA116" s="852" t="s">
        <v>206</v>
      </c>
      <c r="CB116" s="852"/>
      <c r="CC116" s="852"/>
      <c r="CD116" s="852"/>
      <c r="CE116" s="852"/>
      <c r="CF116" s="900" t="s">
        <v>206</v>
      </c>
      <c r="CG116" s="901"/>
      <c r="CH116" s="901"/>
      <c r="CI116" s="901"/>
      <c r="CJ116" s="901"/>
      <c r="CK116" s="745"/>
      <c r="CL116" s="746"/>
      <c r="CM116" s="844" t="s">
        <v>489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206</v>
      </c>
      <c r="DH116" s="781"/>
      <c r="DI116" s="781"/>
      <c r="DJ116" s="781"/>
      <c r="DK116" s="782"/>
      <c r="DL116" s="783" t="s">
        <v>206</v>
      </c>
      <c r="DM116" s="781"/>
      <c r="DN116" s="781"/>
      <c r="DO116" s="781"/>
      <c r="DP116" s="782"/>
      <c r="DQ116" s="783" t="s">
        <v>206</v>
      </c>
      <c r="DR116" s="781"/>
      <c r="DS116" s="781"/>
      <c r="DT116" s="781"/>
      <c r="DU116" s="782"/>
      <c r="DV116" s="847" t="s">
        <v>206</v>
      </c>
      <c r="DW116" s="848"/>
      <c r="DX116" s="848"/>
      <c r="DY116" s="848"/>
      <c r="DZ116" s="849"/>
    </row>
    <row r="117" spans="1:130" s="55" customFormat="1" ht="26.25" customHeight="1" x14ac:dyDescent="0.15">
      <c r="A117" s="902" t="s">
        <v>278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322</v>
      </c>
      <c r="Z117" s="904"/>
      <c r="AA117" s="913">
        <v>2056326</v>
      </c>
      <c r="AB117" s="914"/>
      <c r="AC117" s="914"/>
      <c r="AD117" s="914"/>
      <c r="AE117" s="915"/>
      <c r="AF117" s="916">
        <v>2167834</v>
      </c>
      <c r="AG117" s="914"/>
      <c r="AH117" s="914"/>
      <c r="AI117" s="914"/>
      <c r="AJ117" s="915"/>
      <c r="AK117" s="916">
        <v>2377200</v>
      </c>
      <c r="AL117" s="914"/>
      <c r="AM117" s="914"/>
      <c r="AN117" s="914"/>
      <c r="AO117" s="915"/>
      <c r="AP117" s="917"/>
      <c r="AQ117" s="918"/>
      <c r="AR117" s="918"/>
      <c r="AS117" s="918"/>
      <c r="AT117" s="919"/>
      <c r="AU117" s="739"/>
      <c r="AV117" s="740"/>
      <c r="AW117" s="740"/>
      <c r="AX117" s="740"/>
      <c r="AY117" s="740"/>
      <c r="AZ117" s="897" t="s">
        <v>490</v>
      </c>
      <c r="BA117" s="898"/>
      <c r="BB117" s="898"/>
      <c r="BC117" s="898"/>
      <c r="BD117" s="898"/>
      <c r="BE117" s="898"/>
      <c r="BF117" s="898"/>
      <c r="BG117" s="898"/>
      <c r="BH117" s="898"/>
      <c r="BI117" s="898"/>
      <c r="BJ117" s="898"/>
      <c r="BK117" s="898"/>
      <c r="BL117" s="898"/>
      <c r="BM117" s="898"/>
      <c r="BN117" s="898"/>
      <c r="BO117" s="898"/>
      <c r="BP117" s="899"/>
      <c r="BQ117" s="851" t="s">
        <v>206</v>
      </c>
      <c r="BR117" s="852"/>
      <c r="BS117" s="852"/>
      <c r="BT117" s="852"/>
      <c r="BU117" s="852"/>
      <c r="BV117" s="852" t="s">
        <v>206</v>
      </c>
      <c r="BW117" s="852"/>
      <c r="BX117" s="852"/>
      <c r="BY117" s="852"/>
      <c r="BZ117" s="852"/>
      <c r="CA117" s="852" t="s">
        <v>206</v>
      </c>
      <c r="CB117" s="852"/>
      <c r="CC117" s="852"/>
      <c r="CD117" s="852"/>
      <c r="CE117" s="852"/>
      <c r="CF117" s="900" t="s">
        <v>206</v>
      </c>
      <c r="CG117" s="901"/>
      <c r="CH117" s="901"/>
      <c r="CI117" s="901"/>
      <c r="CJ117" s="901"/>
      <c r="CK117" s="745"/>
      <c r="CL117" s="746"/>
      <c r="CM117" s="844" t="s">
        <v>338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206</v>
      </c>
      <c r="DH117" s="781"/>
      <c r="DI117" s="781"/>
      <c r="DJ117" s="781"/>
      <c r="DK117" s="782"/>
      <c r="DL117" s="783" t="s">
        <v>206</v>
      </c>
      <c r="DM117" s="781"/>
      <c r="DN117" s="781"/>
      <c r="DO117" s="781"/>
      <c r="DP117" s="782"/>
      <c r="DQ117" s="783" t="s">
        <v>206</v>
      </c>
      <c r="DR117" s="781"/>
      <c r="DS117" s="781"/>
      <c r="DT117" s="781"/>
      <c r="DU117" s="782"/>
      <c r="DV117" s="847" t="s">
        <v>206</v>
      </c>
      <c r="DW117" s="848"/>
      <c r="DX117" s="848"/>
      <c r="DY117" s="848"/>
      <c r="DZ117" s="849"/>
    </row>
    <row r="118" spans="1:130" s="55" customFormat="1" ht="26.25" customHeight="1" x14ac:dyDescent="0.15">
      <c r="A118" s="902" t="s">
        <v>96</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476</v>
      </c>
      <c r="AB118" s="903"/>
      <c r="AC118" s="903"/>
      <c r="AD118" s="903"/>
      <c r="AE118" s="904"/>
      <c r="AF118" s="905" t="s">
        <v>167</v>
      </c>
      <c r="AG118" s="903"/>
      <c r="AH118" s="903"/>
      <c r="AI118" s="903"/>
      <c r="AJ118" s="904"/>
      <c r="AK118" s="905" t="s">
        <v>390</v>
      </c>
      <c r="AL118" s="903"/>
      <c r="AM118" s="903"/>
      <c r="AN118" s="903"/>
      <c r="AO118" s="904"/>
      <c r="AP118" s="905" t="s">
        <v>477</v>
      </c>
      <c r="AQ118" s="903"/>
      <c r="AR118" s="903"/>
      <c r="AS118" s="903"/>
      <c r="AT118" s="906"/>
      <c r="AU118" s="739"/>
      <c r="AV118" s="740"/>
      <c r="AW118" s="740"/>
      <c r="AX118" s="740"/>
      <c r="AY118" s="740"/>
      <c r="AZ118" s="880" t="s">
        <v>491</v>
      </c>
      <c r="BA118" s="881"/>
      <c r="BB118" s="881"/>
      <c r="BC118" s="881"/>
      <c r="BD118" s="881"/>
      <c r="BE118" s="881"/>
      <c r="BF118" s="881"/>
      <c r="BG118" s="881"/>
      <c r="BH118" s="881"/>
      <c r="BI118" s="881"/>
      <c r="BJ118" s="881"/>
      <c r="BK118" s="881"/>
      <c r="BL118" s="881"/>
      <c r="BM118" s="881"/>
      <c r="BN118" s="881"/>
      <c r="BO118" s="881"/>
      <c r="BP118" s="882"/>
      <c r="BQ118" s="883" t="s">
        <v>206</v>
      </c>
      <c r="BR118" s="884"/>
      <c r="BS118" s="884"/>
      <c r="BT118" s="884"/>
      <c r="BU118" s="884"/>
      <c r="BV118" s="884" t="s">
        <v>206</v>
      </c>
      <c r="BW118" s="884"/>
      <c r="BX118" s="884"/>
      <c r="BY118" s="884"/>
      <c r="BZ118" s="884"/>
      <c r="CA118" s="884" t="s">
        <v>206</v>
      </c>
      <c r="CB118" s="884"/>
      <c r="CC118" s="884"/>
      <c r="CD118" s="884"/>
      <c r="CE118" s="884"/>
      <c r="CF118" s="900" t="s">
        <v>206</v>
      </c>
      <c r="CG118" s="901"/>
      <c r="CH118" s="901"/>
      <c r="CI118" s="901"/>
      <c r="CJ118" s="901"/>
      <c r="CK118" s="745"/>
      <c r="CL118" s="746"/>
      <c r="CM118" s="844" t="s">
        <v>492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206</v>
      </c>
      <c r="DH118" s="781"/>
      <c r="DI118" s="781"/>
      <c r="DJ118" s="781"/>
      <c r="DK118" s="782"/>
      <c r="DL118" s="783" t="s">
        <v>206</v>
      </c>
      <c r="DM118" s="781"/>
      <c r="DN118" s="781"/>
      <c r="DO118" s="781"/>
      <c r="DP118" s="782"/>
      <c r="DQ118" s="783" t="s">
        <v>206</v>
      </c>
      <c r="DR118" s="781"/>
      <c r="DS118" s="781"/>
      <c r="DT118" s="781"/>
      <c r="DU118" s="782"/>
      <c r="DV118" s="847" t="s">
        <v>206</v>
      </c>
      <c r="DW118" s="848"/>
      <c r="DX118" s="848"/>
      <c r="DY118" s="848"/>
      <c r="DZ118" s="849"/>
    </row>
    <row r="119" spans="1:130" s="55" customFormat="1" ht="26.25" customHeight="1" x14ac:dyDescent="0.15">
      <c r="A119" s="749" t="s">
        <v>383</v>
      </c>
      <c r="B119" s="744"/>
      <c r="C119" s="907" t="s">
        <v>480</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206</v>
      </c>
      <c r="AB119" s="821"/>
      <c r="AC119" s="821"/>
      <c r="AD119" s="821"/>
      <c r="AE119" s="822"/>
      <c r="AF119" s="823" t="s">
        <v>206</v>
      </c>
      <c r="AG119" s="821"/>
      <c r="AH119" s="821"/>
      <c r="AI119" s="821"/>
      <c r="AJ119" s="822"/>
      <c r="AK119" s="823" t="s">
        <v>206</v>
      </c>
      <c r="AL119" s="821"/>
      <c r="AM119" s="821"/>
      <c r="AN119" s="821"/>
      <c r="AO119" s="822"/>
      <c r="AP119" s="910" t="s">
        <v>206</v>
      </c>
      <c r="AQ119" s="911"/>
      <c r="AR119" s="911"/>
      <c r="AS119" s="911"/>
      <c r="AT119" s="912"/>
      <c r="AU119" s="741"/>
      <c r="AV119" s="742"/>
      <c r="AW119" s="742"/>
      <c r="AX119" s="742"/>
      <c r="AY119" s="742"/>
      <c r="AZ119" s="84" t="s">
        <v>278</v>
      </c>
      <c r="BA119" s="84"/>
      <c r="BB119" s="84"/>
      <c r="BC119" s="84"/>
      <c r="BD119" s="84"/>
      <c r="BE119" s="84"/>
      <c r="BF119" s="84"/>
      <c r="BG119" s="84"/>
      <c r="BH119" s="84"/>
      <c r="BI119" s="84"/>
      <c r="BJ119" s="84"/>
      <c r="BK119" s="84"/>
      <c r="BL119" s="84"/>
      <c r="BM119" s="84"/>
      <c r="BN119" s="84"/>
      <c r="BO119" s="887" t="s">
        <v>172</v>
      </c>
      <c r="BP119" s="888"/>
      <c r="BQ119" s="883">
        <v>28276192</v>
      </c>
      <c r="BR119" s="884"/>
      <c r="BS119" s="884"/>
      <c r="BT119" s="884"/>
      <c r="BU119" s="884"/>
      <c r="BV119" s="884">
        <v>27803683</v>
      </c>
      <c r="BW119" s="884"/>
      <c r="BX119" s="884"/>
      <c r="BY119" s="884"/>
      <c r="BZ119" s="884"/>
      <c r="CA119" s="884">
        <v>27509488</v>
      </c>
      <c r="CB119" s="884"/>
      <c r="CC119" s="884"/>
      <c r="CD119" s="884"/>
      <c r="CE119" s="884"/>
      <c r="CF119" s="758"/>
      <c r="CG119" s="759"/>
      <c r="CH119" s="759"/>
      <c r="CI119" s="759"/>
      <c r="CJ119" s="891"/>
      <c r="CK119" s="747"/>
      <c r="CL119" s="748"/>
      <c r="CM119" s="855" t="s">
        <v>493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206</v>
      </c>
      <c r="DH119" s="801"/>
      <c r="DI119" s="801"/>
      <c r="DJ119" s="801"/>
      <c r="DK119" s="802"/>
      <c r="DL119" s="803" t="s">
        <v>206</v>
      </c>
      <c r="DM119" s="801"/>
      <c r="DN119" s="801"/>
      <c r="DO119" s="801"/>
      <c r="DP119" s="802"/>
      <c r="DQ119" s="803" t="s">
        <v>206</v>
      </c>
      <c r="DR119" s="801"/>
      <c r="DS119" s="801"/>
      <c r="DT119" s="801"/>
      <c r="DU119" s="802"/>
      <c r="DV119" s="872" t="s">
        <v>206</v>
      </c>
      <c r="DW119" s="873"/>
      <c r="DX119" s="873"/>
      <c r="DY119" s="873"/>
      <c r="DZ119" s="874"/>
    </row>
    <row r="120" spans="1:130" s="55" customFormat="1" ht="26.25" customHeight="1" x14ac:dyDescent="0.15">
      <c r="A120" s="750"/>
      <c r="B120" s="746"/>
      <c r="C120" s="844" t="s">
        <v>139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206</v>
      </c>
      <c r="AB120" s="781"/>
      <c r="AC120" s="781"/>
      <c r="AD120" s="781"/>
      <c r="AE120" s="782"/>
      <c r="AF120" s="783" t="s">
        <v>206</v>
      </c>
      <c r="AG120" s="781"/>
      <c r="AH120" s="781"/>
      <c r="AI120" s="781"/>
      <c r="AJ120" s="782"/>
      <c r="AK120" s="783" t="s">
        <v>206</v>
      </c>
      <c r="AL120" s="781"/>
      <c r="AM120" s="781"/>
      <c r="AN120" s="781"/>
      <c r="AO120" s="782"/>
      <c r="AP120" s="847" t="s">
        <v>206</v>
      </c>
      <c r="AQ120" s="848"/>
      <c r="AR120" s="848"/>
      <c r="AS120" s="848"/>
      <c r="AT120" s="849"/>
      <c r="AU120" s="712" t="s">
        <v>482</v>
      </c>
      <c r="AV120" s="713"/>
      <c r="AW120" s="713"/>
      <c r="AX120" s="713"/>
      <c r="AY120" s="714"/>
      <c r="AZ120" s="875" t="s">
        <v>222</v>
      </c>
      <c r="BA120" s="828"/>
      <c r="BB120" s="828"/>
      <c r="BC120" s="828"/>
      <c r="BD120" s="828"/>
      <c r="BE120" s="828"/>
      <c r="BF120" s="828"/>
      <c r="BG120" s="828"/>
      <c r="BH120" s="828"/>
      <c r="BI120" s="828"/>
      <c r="BJ120" s="828"/>
      <c r="BK120" s="828"/>
      <c r="BL120" s="828"/>
      <c r="BM120" s="828"/>
      <c r="BN120" s="828"/>
      <c r="BO120" s="828"/>
      <c r="BP120" s="829"/>
      <c r="BQ120" s="876">
        <v>3355732</v>
      </c>
      <c r="BR120" s="877"/>
      <c r="BS120" s="877"/>
      <c r="BT120" s="877"/>
      <c r="BU120" s="877"/>
      <c r="BV120" s="877">
        <v>3262144</v>
      </c>
      <c r="BW120" s="877"/>
      <c r="BX120" s="877"/>
      <c r="BY120" s="877"/>
      <c r="BZ120" s="877"/>
      <c r="CA120" s="877">
        <v>3805838</v>
      </c>
      <c r="CB120" s="877"/>
      <c r="CC120" s="877"/>
      <c r="CD120" s="877"/>
      <c r="CE120" s="877"/>
      <c r="CF120" s="892">
        <v>47.9</v>
      </c>
      <c r="CG120" s="893"/>
      <c r="CH120" s="893"/>
      <c r="CI120" s="893"/>
      <c r="CJ120" s="893"/>
      <c r="CK120" s="720" t="s">
        <v>274</v>
      </c>
      <c r="CL120" s="721"/>
      <c r="CM120" s="721"/>
      <c r="CN120" s="721"/>
      <c r="CO120" s="722"/>
      <c r="CP120" s="894" t="s">
        <v>350</v>
      </c>
      <c r="CQ120" s="895"/>
      <c r="CR120" s="895"/>
      <c r="CS120" s="895"/>
      <c r="CT120" s="895"/>
      <c r="CU120" s="895"/>
      <c r="CV120" s="895"/>
      <c r="CW120" s="895"/>
      <c r="CX120" s="895"/>
      <c r="CY120" s="895"/>
      <c r="CZ120" s="895"/>
      <c r="DA120" s="895"/>
      <c r="DB120" s="895"/>
      <c r="DC120" s="895"/>
      <c r="DD120" s="895"/>
      <c r="DE120" s="895"/>
      <c r="DF120" s="896"/>
      <c r="DG120" s="876" t="s">
        <v>206</v>
      </c>
      <c r="DH120" s="877"/>
      <c r="DI120" s="877"/>
      <c r="DJ120" s="877"/>
      <c r="DK120" s="877"/>
      <c r="DL120" s="877" t="s">
        <v>206</v>
      </c>
      <c r="DM120" s="877"/>
      <c r="DN120" s="877"/>
      <c r="DO120" s="877"/>
      <c r="DP120" s="877"/>
      <c r="DQ120" s="877">
        <v>5646863</v>
      </c>
      <c r="DR120" s="877"/>
      <c r="DS120" s="877"/>
      <c r="DT120" s="877"/>
      <c r="DU120" s="877"/>
      <c r="DV120" s="878">
        <v>71</v>
      </c>
      <c r="DW120" s="878"/>
      <c r="DX120" s="878"/>
      <c r="DY120" s="878"/>
      <c r="DZ120" s="879"/>
    </row>
    <row r="121" spans="1:130" s="55" customFormat="1" ht="26.25" customHeight="1" x14ac:dyDescent="0.15">
      <c r="A121" s="750"/>
      <c r="B121" s="746"/>
      <c r="C121" s="897" t="s">
        <v>138</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t="s">
        <v>206</v>
      </c>
      <c r="AB121" s="781"/>
      <c r="AC121" s="781"/>
      <c r="AD121" s="781"/>
      <c r="AE121" s="782"/>
      <c r="AF121" s="783" t="s">
        <v>206</v>
      </c>
      <c r="AG121" s="781"/>
      <c r="AH121" s="781"/>
      <c r="AI121" s="781"/>
      <c r="AJ121" s="782"/>
      <c r="AK121" s="783" t="s">
        <v>206</v>
      </c>
      <c r="AL121" s="781"/>
      <c r="AM121" s="781"/>
      <c r="AN121" s="781"/>
      <c r="AO121" s="782"/>
      <c r="AP121" s="847" t="s">
        <v>206</v>
      </c>
      <c r="AQ121" s="848"/>
      <c r="AR121" s="848"/>
      <c r="AS121" s="848"/>
      <c r="AT121" s="849"/>
      <c r="AU121" s="715"/>
      <c r="AV121" s="716"/>
      <c r="AW121" s="716"/>
      <c r="AX121" s="716"/>
      <c r="AY121" s="717"/>
      <c r="AZ121" s="850" t="s">
        <v>494</v>
      </c>
      <c r="BA121" s="788"/>
      <c r="BB121" s="788"/>
      <c r="BC121" s="788"/>
      <c r="BD121" s="788"/>
      <c r="BE121" s="788"/>
      <c r="BF121" s="788"/>
      <c r="BG121" s="788"/>
      <c r="BH121" s="788"/>
      <c r="BI121" s="788"/>
      <c r="BJ121" s="788"/>
      <c r="BK121" s="788"/>
      <c r="BL121" s="788"/>
      <c r="BM121" s="788"/>
      <c r="BN121" s="788"/>
      <c r="BO121" s="788"/>
      <c r="BP121" s="789"/>
      <c r="BQ121" s="851">
        <v>191075</v>
      </c>
      <c r="BR121" s="852"/>
      <c r="BS121" s="852"/>
      <c r="BT121" s="852"/>
      <c r="BU121" s="852"/>
      <c r="BV121" s="852">
        <v>163712</v>
      </c>
      <c r="BW121" s="852"/>
      <c r="BX121" s="852"/>
      <c r="BY121" s="852"/>
      <c r="BZ121" s="852"/>
      <c r="CA121" s="852">
        <v>149388</v>
      </c>
      <c r="CB121" s="852"/>
      <c r="CC121" s="852"/>
      <c r="CD121" s="852"/>
      <c r="CE121" s="852"/>
      <c r="CF121" s="900">
        <v>1.9</v>
      </c>
      <c r="CG121" s="901"/>
      <c r="CH121" s="901"/>
      <c r="CI121" s="901"/>
      <c r="CJ121" s="901"/>
      <c r="CK121" s="723"/>
      <c r="CL121" s="724"/>
      <c r="CM121" s="724"/>
      <c r="CN121" s="724"/>
      <c r="CO121" s="725"/>
      <c r="CP121" s="869" t="s">
        <v>468</v>
      </c>
      <c r="CQ121" s="870"/>
      <c r="CR121" s="870"/>
      <c r="CS121" s="870"/>
      <c r="CT121" s="870"/>
      <c r="CU121" s="870"/>
      <c r="CV121" s="870"/>
      <c r="CW121" s="870"/>
      <c r="CX121" s="870"/>
      <c r="CY121" s="870"/>
      <c r="CZ121" s="870"/>
      <c r="DA121" s="870"/>
      <c r="DB121" s="870"/>
      <c r="DC121" s="870"/>
      <c r="DD121" s="870"/>
      <c r="DE121" s="870"/>
      <c r="DF121" s="871"/>
      <c r="DG121" s="851" t="s">
        <v>206</v>
      </c>
      <c r="DH121" s="852"/>
      <c r="DI121" s="852"/>
      <c r="DJ121" s="852"/>
      <c r="DK121" s="852"/>
      <c r="DL121" s="852" t="s">
        <v>206</v>
      </c>
      <c r="DM121" s="852"/>
      <c r="DN121" s="852"/>
      <c r="DO121" s="852"/>
      <c r="DP121" s="852"/>
      <c r="DQ121" s="852" t="s">
        <v>206</v>
      </c>
      <c r="DR121" s="852"/>
      <c r="DS121" s="852"/>
      <c r="DT121" s="852"/>
      <c r="DU121" s="852"/>
      <c r="DV121" s="853" t="s">
        <v>206</v>
      </c>
      <c r="DW121" s="853"/>
      <c r="DX121" s="853"/>
      <c r="DY121" s="853"/>
      <c r="DZ121" s="854"/>
    </row>
    <row r="122" spans="1:130" s="55" customFormat="1" ht="26.25" customHeight="1" x14ac:dyDescent="0.15">
      <c r="A122" s="750"/>
      <c r="B122" s="746"/>
      <c r="C122" s="844" t="s">
        <v>488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206</v>
      </c>
      <c r="AB122" s="781"/>
      <c r="AC122" s="781"/>
      <c r="AD122" s="781"/>
      <c r="AE122" s="782"/>
      <c r="AF122" s="783" t="s">
        <v>206</v>
      </c>
      <c r="AG122" s="781"/>
      <c r="AH122" s="781"/>
      <c r="AI122" s="781"/>
      <c r="AJ122" s="782"/>
      <c r="AK122" s="783" t="s">
        <v>206</v>
      </c>
      <c r="AL122" s="781"/>
      <c r="AM122" s="781"/>
      <c r="AN122" s="781"/>
      <c r="AO122" s="782"/>
      <c r="AP122" s="847" t="s">
        <v>206</v>
      </c>
      <c r="AQ122" s="848"/>
      <c r="AR122" s="848"/>
      <c r="AS122" s="848"/>
      <c r="AT122" s="849"/>
      <c r="AU122" s="715"/>
      <c r="AV122" s="716"/>
      <c r="AW122" s="716"/>
      <c r="AX122" s="716"/>
      <c r="AY122" s="717"/>
      <c r="AZ122" s="880" t="s">
        <v>496</v>
      </c>
      <c r="BA122" s="881"/>
      <c r="BB122" s="881"/>
      <c r="BC122" s="881"/>
      <c r="BD122" s="881"/>
      <c r="BE122" s="881"/>
      <c r="BF122" s="881"/>
      <c r="BG122" s="881"/>
      <c r="BH122" s="881"/>
      <c r="BI122" s="881"/>
      <c r="BJ122" s="881"/>
      <c r="BK122" s="881"/>
      <c r="BL122" s="881"/>
      <c r="BM122" s="881"/>
      <c r="BN122" s="881"/>
      <c r="BO122" s="881"/>
      <c r="BP122" s="882"/>
      <c r="BQ122" s="883">
        <v>20441732</v>
      </c>
      <c r="BR122" s="884"/>
      <c r="BS122" s="884"/>
      <c r="BT122" s="884"/>
      <c r="BU122" s="884"/>
      <c r="BV122" s="884">
        <v>20045839</v>
      </c>
      <c r="BW122" s="884"/>
      <c r="BX122" s="884"/>
      <c r="BY122" s="884"/>
      <c r="BZ122" s="884"/>
      <c r="CA122" s="884">
        <v>19747435</v>
      </c>
      <c r="CB122" s="884"/>
      <c r="CC122" s="884"/>
      <c r="CD122" s="884"/>
      <c r="CE122" s="884"/>
      <c r="CF122" s="885">
        <v>248.4</v>
      </c>
      <c r="CG122" s="886"/>
      <c r="CH122" s="886"/>
      <c r="CI122" s="886"/>
      <c r="CJ122" s="886"/>
      <c r="CK122" s="723"/>
      <c r="CL122" s="724"/>
      <c r="CM122" s="724"/>
      <c r="CN122" s="724"/>
      <c r="CO122" s="725"/>
      <c r="CP122" s="869"/>
      <c r="CQ122" s="870"/>
      <c r="CR122" s="870"/>
      <c r="CS122" s="870"/>
      <c r="CT122" s="870"/>
      <c r="CU122" s="870"/>
      <c r="CV122" s="870"/>
      <c r="CW122" s="870"/>
      <c r="CX122" s="870"/>
      <c r="CY122" s="870"/>
      <c r="CZ122" s="870"/>
      <c r="DA122" s="870"/>
      <c r="DB122" s="870"/>
      <c r="DC122" s="870"/>
      <c r="DD122" s="870"/>
      <c r="DE122" s="870"/>
      <c r="DF122" s="871"/>
      <c r="DG122" s="851"/>
      <c r="DH122" s="852"/>
      <c r="DI122" s="852"/>
      <c r="DJ122" s="852"/>
      <c r="DK122" s="852"/>
      <c r="DL122" s="852"/>
      <c r="DM122" s="852"/>
      <c r="DN122" s="852"/>
      <c r="DO122" s="852"/>
      <c r="DP122" s="852"/>
      <c r="DQ122" s="852"/>
      <c r="DR122" s="852"/>
      <c r="DS122" s="852"/>
      <c r="DT122" s="852"/>
      <c r="DU122" s="852"/>
      <c r="DV122" s="853"/>
      <c r="DW122" s="853"/>
      <c r="DX122" s="853"/>
      <c r="DY122" s="853"/>
      <c r="DZ122" s="854"/>
    </row>
    <row r="123" spans="1:130" s="55" customFormat="1" ht="26.25" customHeight="1" x14ac:dyDescent="0.15">
      <c r="A123" s="750"/>
      <c r="B123" s="746"/>
      <c r="C123" s="844" t="s">
        <v>489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206</v>
      </c>
      <c r="AB123" s="781"/>
      <c r="AC123" s="781"/>
      <c r="AD123" s="781"/>
      <c r="AE123" s="782"/>
      <c r="AF123" s="783" t="s">
        <v>206</v>
      </c>
      <c r="AG123" s="781"/>
      <c r="AH123" s="781"/>
      <c r="AI123" s="781"/>
      <c r="AJ123" s="782"/>
      <c r="AK123" s="783" t="s">
        <v>206</v>
      </c>
      <c r="AL123" s="781"/>
      <c r="AM123" s="781"/>
      <c r="AN123" s="781"/>
      <c r="AO123" s="782"/>
      <c r="AP123" s="847" t="s">
        <v>206</v>
      </c>
      <c r="AQ123" s="848"/>
      <c r="AR123" s="848"/>
      <c r="AS123" s="848"/>
      <c r="AT123" s="849"/>
      <c r="AU123" s="718"/>
      <c r="AV123" s="719"/>
      <c r="AW123" s="719"/>
      <c r="AX123" s="719"/>
      <c r="AY123" s="719"/>
      <c r="AZ123" s="84" t="s">
        <v>278</v>
      </c>
      <c r="BA123" s="84"/>
      <c r="BB123" s="84"/>
      <c r="BC123" s="84"/>
      <c r="BD123" s="84"/>
      <c r="BE123" s="84"/>
      <c r="BF123" s="84"/>
      <c r="BG123" s="84"/>
      <c r="BH123" s="84"/>
      <c r="BI123" s="84"/>
      <c r="BJ123" s="84"/>
      <c r="BK123" s="84"/>
      <c r="BL123" s="84"/>
      <c r="BM123" s="84"/>
      <c r="BN123" s="84"/>
      <c r="BO123" s="887" t="s">
        <v>497</v>
      </c>
      <c r="BP123" s="888"/>
      <c r="BQ123" s="889">
        <v>23988539</v>
      </c>
      <c r="BR123" s="890"/>
      <c r="BS123" s="890"/>
      <c r="BT123" s="890"/>
      <c r="BU123" s="890"/>
      <c r="BV123" s="890">
        <v>23471695</v>
      </c>
      <c r="BW123" s="890"/>
      <c r="BX123" s="890"/>
      <c r="BY123" s="890"/>
      <c r="BZ123" s="890"/>
      <c r="CA123" s="890">
        <v>23702661</v>
      </c>
      <c r="CB123" s="890"/>
      <c r="CC123" s="890"/>
      <c r="CD123" s="890"/>
      <c r="CE123" s="890"/>
      <c r="CF123" s="758"/>
      <c r="CG123" s="759"/>
      <c r="CH123" s="759"/>
      <c r="CI123" s="759"/>
      <c r="CJ123" s="891"/>
      <c r="CK123" s="723"/>
      <c r="CL123" s="724"/>
      <c r="CM123" s="724"/>
      <c r="CN123" s="724"/>
      <c r="CO123" s="725"/>
      <c r="CP123" s="869"/>
      <c r="CQ123" s="870"/>
      <c r="CR123" s="870"/>
      <c r="CS123" s="870"/>
      <c r="CT123" s="870"/>
      <c r="CU123" s="870"/>
      <c r="CV123" s="870"/>
      <c r="CW123" s="870"/>
      <c r="CX123" s="870"/>
      <c r="CY123" s="870"/>
      <c r="CZ123" s="870"/>
      <c r="DA123" s="870"/>
      <c r="DB123" s="870"/>
      <c r="DC123" s="870"/>
      <c r="DD123" s="870"/>
      <c r="DE123" s="870"/>
      <c r="DF123" s="871"/>
      <c r="DG123" s="780"/>
      <c r="DH123" s="781"/>
      <c r="DI123" s="781"/>
      <c r="DJ123" s="781"/>
      <c r="DK123" s="782"/>
      <c r="DL123" s="783"/>
      <c r="DM123" s="781"/>
      <c r="DN123" s="781"/>
      <c r="DO123" s="781"/>
      <c r="DP123" s="782"/>
      <c r="DQ123" s="783"/>
      <c r="DR123" s="781"/>
      <c r="DS123" s="781"/>
      <c r="DT123" s="781"/>
      <c r="DU123" s="782"/>
      <c r="DV123" s="847"/>
      <c r="DW123" s="848"/>
      <c r="DX123" s="848"/>
      <c r="DY123" s="848"/>
      <c r="DZ123" s="849"/>
    </row>
    <row r="124" spans="1:130" s="55" customFormat="1" ht="26.25" customHeight="1" x14ac:dyDescent="0.15">
      <c r="A124" s="750"/>
      <c r="B124" s="746"/>
      <c r="C124" s="844" t="s">
        <v>338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206</v>
      </c>
      <c r="AB124" s="781"/>
      <c r="AC124" s="781"/>
      <c r="AD124" s="781"/>
      <c r="AE124" s="782"/>
      <c r="AF124" s="783" t="s">
        <v>206</v>
      </c>
      <c r="AG124" s="781"/>
      <c r="AH124" s="781"/>
      <c r="AI124" s="781"/>
      <c r="AJ124" s="782"/>
      <c r="AK124" s="783" t="s">
        <v>206</v>
      </c>
      <c r="AL124" s="781"/>
      <c r="AM124" s="781"/>
      <c r="AN124" s="781"/>
      <c r="AO124" s="782"/>
      <c r="AP124" s="847" t="s">
        <v>206</v>
      </c>
      <c r="AQ124" s="848"/>
      <c r="AR124" s="848"/>
      <c r="AS124" s="848"/>
      <c r="AT124" s="849"/>
      <c r="AU124" s="863" t="s">
        <v>498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57.3</v>
      </c>
      <c r="BR124" s="867"/>
      <c r="BS124" s="867"/>
      <c r="BT124" s="867"/>
      <c r="BU124" s="867"/>
      <c r="BV124" s="867">
        <v>57.2</v>
      </c>
      <c r="BW124" s="867"/>
      <c r="BX124" s="867"/>
      <c r="BY124" s="867"/>
      <c r="BZ124" s="867"/>
      <c r="CA124" s="867">
        <v>47.8</v>
      </c>
      <c r="CB124" s="867"/>
      <c r="CC124" s="867"/>
      <c r="CD124" s="867"/>
      <c r="CE124" s="867"/>
      <c r="CF124" s="766"/>
      <c r="CG124" s="767"/>
      <c r="CH124" s="767"/>
      <c r="CI124" s="767"/>
      <c r="CJ124" s="868"/>
      <c r="CK124" s="726"/>
      <c r="CL124" s="726"/>
      <c r="CM124" s="726"/>
      <c r="CN124" s="726"/>
      <c r="CO124" s="727"/>
      <c r="CP124" s="869" t="s">
        <v>500</v>
      </c>
      <c r="CQ124" s="870"/>
      <c r="CR124" s="870"/>
      <c r="CS124" s="870"/>
      <c r="CT124" s="870"/>
      <c r="CU124" s="870"/>
      <c r="CV124" s="870"/>
      <c r="CW124" s="870"/>
      <c r="CX124" s="870"/>
      <c r="CY124" s="870"/>
      <c r="CZ124" s="870"/>
      <c r="DA124" s="870"/>
      <c r="DB124" s="870"/>
      <c r="DC124" s="870"/>
      <c r="DD124" s="870"/>
      <c r="DE124" s="870"/>
      <c r="DF124" s="871"/>
      <c r="DG124" s="800">
        <v>5948275</v>
      </c>
      <c r="DH124" s="801"/>
      <c r="DI124" s="801"/>
      <c r="DJ124" s="801"/>
      <c r="DK124" s="802"/>
      <c r="DL124" s="803">
        <v>5950893</v>
      </c>
      <c r="DM124" s="801"/>
      <c r="DN124" s="801"/>
      <c r="DO124" s="801"/>
      <c r="DP124" s="802"/>
      <c r="DQ124" s="803" t="s">
        <v>206</v>
      </c>
      <c r="DR124" s="801"/>
      <c r="DS124" s="801"/>
      <c r="DT124" s="801"/>
      <c r="DU124" s="802"/>
      <c r="DV124" s="872" t="s">
        <v>206</v>
      </c>
      <c r="DW124" s="873"/>
      <c r="DX124" s="873"/>
      <c r="DY124" s="873"/>
      <c r="DZ124" s="874"/>
    </row>
    <row r="125" spans="1:130" s="55" customFormat="1" ht="26.25" customHeight="1" x14ac:dyDescent="0.15">
      <c r="A125" s="750"/>
      <c r="B125" s="746"/>
      <c r="C125" s="844" t="s">
        <v>492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206</v>
      </c>
      <c r="AB125" s="781"/>
      <c r="AC125" s="781"/>
      <c r="AD125" s="781"/>
      <c r="AE125" s="782"/>
      <c r="AF125" s="783" t="s">
        <v>206</v>
      </c>
      <c r="AG125" s="781"/>
      <c r="AH125" s="781"/>
      <c r="AI125" s="781"/>
      <c r="AJ125" s="782"/>
      <c r="AK125" s="783" t="s">
        <v>206</v>
      </c>
      <c r="AL125" s="781"/>
      <c r="AM125" s="781"/>
      <c r="AN125" s="781"/>
      <c r="AO125" s="782"/>
      <c r="AP125" s="847" t="s">
        <v>206</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503</v>
      </c>
      <c r="CL125" s="721"/>
      <c r="CM125" s="721"/>
      <c r="CN125" s="721"/>
      <c r="CO125" s="722"/>
      <c r="CP125" s="875" t="s">
        <v>140</v>
      </c>
      <c r="CQ125" s="828"/>
      <c r="CR125" s="828"/>
      <c r="CS125" s="828"/>
      <c r="CT125" s="828"/>
      <c r="CU125" s="828"/>
      <c r="CV125" s="828"/>
      <c r="CW125" s="828"/>
      <c r="CX125" s="828"/>
      <c r="CY125" s="828"/>
      <c r="CZ125" s="828"/>
      <c r="DA125" s="828"/>
      <c r="DB125" s="828"/>
      <c r="DC125" s="828"/>
      <c r="DD125" s="828"/>
      <c r="DE125" s="828"/>
      <c r="DF125" s="829"/>
      <c r="DG125" s="876" t="s">
        <v>206</v>
      </c>
      <c r="DH125" s="877"/>
      <c r="DI125" s="877"/>
      <c r="DJ125" s="877"/>
      <c r="DK125" s="877"/>
      <c r="DL125" s="877" t="s">
        <v>206</v>
      </c>
      <c r="DM125" s="877"/>
      <c r="DN125" s="877"/>
      <c r="DO125" s="877"/>
      <c r="DP125" s="877"/>
      <c r="DQ125" s="877" t="s">
        <v>206</v>
      </c>
      <c r="DR125" s="877"/>
      <c r="DS125" s="877"/>
      <c r="DT125" s="877"/>
      <c r="DU125" s="877"/>
      <c r="DV125" s="878" t="s">
        <v>206</v>
      </c>
      <c r="DW125" s="878"/>
      <c r="DX125" s="878"/>
      <c r="DY125" s="878"/>
      <c r="DZ125" s="879"/>
    </row>
    <row r="126" spans="1:130" s="55" customFormat="1" ht="26.25" customHeight="1" x14ac:dyDescent="0.15">
      <c r="A126" s="750"/>
      <c r="B126" s="746"/>
      <c r="C126" s="844" t="s">
        <v>493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206</v>
      </c>
      <c r="AB126" s="781"/>
      <c r="AC126" s="781"/>
      <c r="AD126" s="781"/>
      <c r="AE126" s="782"/>
      <c r="AF126" s="783" t="s">
        <v>206</v>
      </c>
      <c r="AG126" s="781"/>
      <c r="AH126" s="781"/>
      <c r="AI126" s="781"/>
      <c r="AJ126" s="782"/>
      <c r="AK126" s="783" t="s">
        <v>206</v>
      </c>
      <c r="AL126" s="781"/>
      <c r="AM126" s="781"/>
      <c r="AN126" s="781"/>
      <c r="AO126" s="782"/>
      <c r="AP126" s="847" t="s">
        <v>206</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414</v>
      </c>
      <c r="CQ126" s="788"/>
      <c r="CR126" s="788"/>
      <c r="CS126" s="788"/>
      <c r="CT126" s="788"/>
      <c r="CU126" s="788"/>
      <c r="CV126" s="788"/>
      <c r="CW126" s="788"/>
      <c r="CX126" s="788"/>
      <c r="CY126" s="788"/>
      <c r="CZ126" s="788"/>
      <c r="DA126" s="788"/>
      <c r="DB126" s="788"/>
      <c r="DC126" s="788"/>
      <c r="DD126" s="788"/>
      <c r="DE126" s="788"/>
      <c r="DF126" s="789"/>
      <c r="DG126" s="851">
        <v>273059</v>
      </c>
      <c r="DH126" s="852"/>
      <c r="DI126" s="852"/>
      <c r="DJ126" s="852"/>
      <c r="DK126" s="852"/>
      <c r="DL126" s="852">
        <v>276989</v>
      </c>
      <c r="DM126" s="852"/>
      <c r="DN126" s="852"/>
      <c r="DO126" s="852"/>
      <c r="DP126" s="852"/>
      <c r="DQ126" s="852">
        <v>262786</v>
      </c>
      <c r="DR126" s="852"/>
      <c r="DS126" s="852"/>
      <c r="DT126" s="852"/>
      <c r="DU126" s="852"/>
      <c r="DV126" s="853">
        <v>3.3</v>
      </c>
      <c r="DW126" s="853"/>
      <c r="DX126" s="853"/>
      <c r="DY126" s="853"/>
      <c r="DZ126" s="854"/>
    </row>
    <row r="127" spans="1:130" s="55" customFormat="1" ht="26.25" customHeight="1" x14ac:dyDescent="0.15">
      <c r="A127" s="751"/>
      <c r="B127" s="748"/>
      <c r="C127" s="855" t="s">
        <v>77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t="s">
        <v>206</v>
      </c>
      <c r="AB127" s="781"/>
      <c r="AC127" s="781"/>
      <c r="AD127" s="781"/>
      <c r="AE127" s="782"/>
      <c r="AF127" s="783" t="s">
        <v>206</v>
      </c>
      <c r="AG127" s="781"/>
      <c r="AH127" s="781"/>
      <c r="AI127" s="781"/>
      <c r="AJ127" s="782"/>
      <c r="AK127" s="783" t="s">
        <v>206</v>
      </c>
      <c r="AL127" s="781"/>
      <c r="AM127" s="781"/>
      <c r="AN127" s="781"/>
      <c r="AO127" s="782"/>
      <c r="AP127" s="847" t="s">
        <v>206</v>
      </c>
      <c r="AQ127" s="848"/>
      <c r="AR127" s="848"/>
      <c r="AS127" s="848"/>
      <c r="AT127" s="849"/>
      <c r="AU127" s="78"/>
      <c r="AV127" s="78"/>
      <c r="AW127" s="78"/>
      <c r="AX127" s="858" t="s">
        <v>504</v>
      </c>
      <c r="AY127" s="859"/>
      <c r="AZ127" s="859"/>
      <c r="BA127" s="859"/>
      <c r="BB127" s="859"/>
      <c r="BC127" s="859"/>
      <c r="BD127" s="859"/>
      <c r="BE127" s="860"/>
      <c r="BF127" s="861" t="s">
        <v>239</v>
      </c>
      <c r="BG127" s="859"/>
      <c r="BH127" s="859"/>
      <c r="BI127" s="859"/>
      <c r="BJ127" s="859"/>
      <c r="BK127" s="859"/>
      <c r="BL127" s="860"/>
      <c r="BM127" s="861" t="s">
        <v>415</v>
      </c>
      <c r="BN127" s="859"/>
      <c r="BO127" s="859"/>
      <c r="BP127" s="859"/>
      <c r="BQ127" s="859"/>
      <c r="BR127" s="859"/>
      <c r="BS127" s="860"/>
      <c r="BT127" s="861" t="s">
        <v>406</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444</v>
      </c>
      <c r="CQ127" s="788"/>
      <c r="CR127" s="788"/>
      <c r="CS127" s="788"/>
      <c r="CT127" s="788"/>
      <c r="CU127" s="788"/>
      <c r="CV127" s="788"/>
      <c r="CW127" s="788"/>
      <c r="CX127" s="788"/>
      <c r="CY127" s="788"/>
      <c r="CZ127" s="788"/>
      <c r="DA127" s="788"/>
      <c r="DB127" s="788"/>
      <c r="DC127" s="788"/>
      <c r="DD127" s="788"/>
      <c r="DE127" s="788"/>
      <c r="DF127" s="789"/>
      <c r="DG127" s="851" t="s">
        <v>206</v>
      </c>
      <c r="DH127" s="852"/>
      <c r="DI127" s="852"/>
      <c r="DJ127" s="852"/>
      <c r="DK127" s="852"/>
      <c r="DL127" s="852" t="s">
        <v>206</v>
      </c>
      <c r="DM127" s="852"/>
      <c r="DN127" s="852"/>
      <c r="DO127" s="852"/>
      <c r="DP127" s="852"/>
      <c r="DQ127" s="852" t="s">
        <v>206</v>
      </c>
      <c r="DR127" s="852"/>
      <c r="DS127" s="852"/>
      <c r="DT127" s="852"/>
      <c r="DU127" s="852"/>
      <c r="DV127" s="853" t="s">
        <v>206</v>
      </c>
      <c r="DW127" s="853"/>
      <c r="DX127" s="853"/>
      <c r="DY127" s="853"/>
      <c r="DZ127" s="854"/>
    </row>
    <row r="128" spans="1:130" s="55" customFormat="1" ht="26.25" customHeight="1" x14ac:dyDescent="0.15">
      <c r="A128" s="816" t="s">
        <v>505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9</v>
      </c>
      <c r="X128" s="818"/>
      <c r="Y128" s="818"/>
      <c r="Z128" s="819"/>
      <c r="AA128" s="820">
        <v>17293</v>
      </c>
      <c r="AB128" s="821"/>
      <c r="AC128" s="821"/>
      <c r="AD128" s="821"/>
      <c r="AE128" s="822"/>
      <c r="AF128" s="823">
        <v>18515</v>
      </c>
      <c r="AG128" s="821"/>
      <c r="AH128" s="821"/>
      <c r="AI128" s="821"/>
      <c r="AJ128" s="822"/>
      <c r="AK128" s="823">
        <v>19513</v>
      </c>
      <c r="AL128" s="821"/>
      <c r="AM128" s="821"/>
      <c r="AN128" s="821"/>
      <c r="AO128" s="822"/>
      <c r="AP128" s="824"/>
      <c r="AQ128" s="825"/>
      <c r="AR128" s="825"/>
      <c r="AS128" s="825"/>
      <c r="AT128" s="826"/>
      <c r="AU128" s="78"/>
      <c r="AV128" s="78"/>
      <c r="AW128" s="78"/>
      <c r="AX128" s="827" t="s">
        <v>307</v>
      </c>
      <c r="AY128" s="828"/>
      <c r="AZ128" s="828"/>
      <c r="BA128" s="828"/>
      <c r="BB128" s="828"/>
      <c r="BC128" s="828"/>
      <c r="BD128" s="828"/>
      <c r="BE128" s="829"/>
      <c r="BF128" s="830" t="s">
        <v>206</v>
      </c>
      <c r="BG128" s="831"/>
      <c r="BH128" s="831"/>
      <c r="BI128" s="831"/>
      <c r="BJ128" s="831"/>
      <c r="BK128" s="831"/>
      <c r="BL128" s="832"/>
      <c r="BM128" s="830">
        <v>13.41</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398</v>
      </c>
      <c r="CQ128" s="808"/>
      <c r="CR128" s="808"/>
      <c r="CS128" s="808"/>
      <c r="CT128" s="808"/>
      <c r="CU128" s="808"/>
      <c r="CV128" s="808"/>
      <c r="CW128" s="808"/>
      <c r="CX128" s="808"/>
      <c r="CY128" s="808"/>
      <c r="CZ128" s="808"/>
      <c r="DA128" s="808"/>
      <c r="DB128" s="808"/>
      <c r="DC128" s="808"/>
      <c r="DD128" s="808"/>
      <c r="DE128" s="808"/>
      <c r="DF128" s="809"/>
      <c r="DG128" s="835" t="s">
        <v>206</v>
      </c>
      <c r="DH128" s="836"/>
      <c r="DI128" s="836"/>
      <c r="DJ128" s="836"/>
      <c r="DK128" s="836"/>
      <c r="DL128" s="836" t="s">
        <v>206</v>
      </c>
      <c r="DM128" s="836"/>
      <c r="DN128" s="836"/>
      <c r="DO128" s="836"/>
      <c r="DP128" s="836"/>
      <c r="DQ128" s="836" t="s">
        <v>206</v>
      </c>
      <c r="DR128" s="836"/>
      <c r="DS128" s="836"/>
      <c r="DT128" s="836"/>
      <c r="DU128" s="836"/>
      <c r="DV128" s="837" t="s">
        <v>206</v>
      </c>
      <c r="DW128" s="837"/>
      <c r="DX128" s="837"/>
      <c r="DY128" s="837"/>
      <c r="DZ128" s="838"/>
    </row>
    <row r="129" spans="1:131" s="55" customFormat="1" ht="26.25" customHeight="1" x14ac:dyDescent="0.15">
      <c r="A129" s="775" t="s">
        <v>177</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243</v>
      </c>
      <c r="X129" s="778"/>
      <c r="Y129" s="778"/>
      <c r="Z129" s="779"/>
      <c r="AA129" s="780">
        <v>8921428</v>
      </c>
      <c r="AB129" s="781"/>
      <c r="AC129" s="781"/>
      <c r="AD129" s="781"/>
      <c r="AE129" s="782"/>
      <c r="AF129" s="783">
        <v>9096671</v>
      </c>
      <c r="AG129" s="781"/>
      <c r="AH129" s="781"/>
      <c r="AI129" s="781"/>
      <c r="AJ129" s="782"/>
      <c r="AK129" s="783">
        <v>9556903</v>
      </c>
      <c r="AL129" s="781"/>
      <c r="AM129" s="781"/>
      <c r="AN129" s="781"/>
      <c r="AO129" s="782"/>
      <c r="AP129" s="784"/>
      <c r="AQ129" s="785"/>
      <c r="AR129" s="785"/>
      <c r="AS129" s="785"/>
      <c r="AT129" s="786"/>
      <c r="AU129" s="80"/>
      <c r="AV129" s="80"/>
      <c r="AW129" s="80"/>
      <c r="AX129" s="787" t="s">
        <v>121</v>
      </c>
      <c r="AY129" s="788"/>
      <c r="AZ129" s="788"/>
      <c r="BA129" s="788"/>
      <c r="BB129" s="788"/>
      <c r="BC129" s="788"/>
      <c r="BD129" s="788"/>
      <c r="BE129" s="789"/>
      <c r="BF129" s="839" t="s">
        <v>206</v>
      </c>
      <c r="BG129" s="840"/>
      <c r="BH129" s="840"/>
      <c r="BI129" s="840"/>
      <c r="BJ129" s="840"/>
      <c r="BK129" s="840"/>
      <c r="BL129" s="841"/>
      <c r="BM129" s="839">
        <v>18.41</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506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507</v>
      </c>
      <c r="X130" s="778"/>
      <c r="Y130" s="778"/>
      <c r="Z130" s="779"/>
      <c r="AA130" s="780">
        <v>1444548</v>
      </c>
      <c r="AB130" s="781"/>
      <c r="AC130" s="781"/>
      <c r="AD130" s="781"/>
      <c r="AE130" s="782"/>
      <c r="AF130" s="783">
        <v>1523743</v>
      </c>
      <c r="AG130" s="781"/>
      <c r="AH130" s="781"/>
      <c r="AI130" s="781"/>
      <c r="AJ130" s="782"/>
      <c r="AK130" s="783">
        <v>1606721</v>
      </c>
      <c r="AL130" s="781"/>
      <c r="AM130" s="781"/>
      <c r="AN130" s="781"/>
      <c r="AO130" s="782"/>
      <c r="AP130" s="784"/>
      <c r="AQ130" s="785"/>
      <c r="AR130" s="785"/>
      <c r="AS130" s="785"/>
      <c r="AT130" s="786"/>
      <c r="AU130" s="80"/>
      <c r="AV130" s="80"/>
      <c r="AW130" s="80"/>
      <c r="AX130" s="787" t="s">
        <v>431</v>
      </c>
      <c r="AY130" s="788"/>
      <c r="AZ130" s="788"/>
      <c r="BA130" s="788"/>
      <c r="BB130" s="788"/>
      <c r="BC130" s="788"/>
      <c r="BD130" s="788"/>
      <c r="BE130" s="789"/>
      <c r="BF130" s="790">
        <v>8.5</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179</v>
      </c>
      <c r="X131" s="798"/>
      <c r="Y131" s="798"/>
      <c r="Z131" s="799"/>
      <c r="AA131" s="800">
        <v>7476880</v>
      </c>
      <c r="AB131" s="801"/>
      <c r="AC131" s="801"/>
      <c r="AD131" s="801"/>
      <c r="AE131" s="802"/>
      <c r="AF131" s="803">
        <v>7572928</v>
      </c>
      <c r="AG131" s="801"/>
      <c r="AH131" s="801"/>
      <c r="AI131" s="801"/>
      <c r="AJ131" s="802"/>
      <c r="AK131" s="803">
        <v>7950182</v>
      </c>
      <c r="AL131" s="801"/>
      <c r="AM131" s="801"/>
      <c r="AN131" s="801"/>
      <c r="AO131" s="802"/>
      <c r="AP131" s="804"/>
      <c r="AQ131" s="805"/>
      <c r="AR131" s="805"/>
      <c r="AS131" s="805"/>
      <c r="AT131" s="806"/>
      <c r="AU131" s="80"/>
      <c r="AV131" s="80"/>
      <c r="AW131" s="80"/>
      <c r="AX131" s="807" t="s">
        <v>479</v>
      </c>
      <c r="AY131" s="808"/>
      <c r="AZ131" s="808"/>
      <c r="BA131" s="808"/>
      <c r="BB131" s="808"/>
      <c r="BC131" s="808"/>
      <c r="BD131" s="808"/>
      <c r="BE131" s="809"/>
      <c r="BF131" s="810">
        <v>47.8</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31</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508</v>
      </c>
      <c r="W132" s="752"/>
      <c r="X132" s="752"/>
      <c r="Y132" s="752"/>
      <c r="Z132" s="753"/>
      <c r="AA132" s="754">
        <v>7.9509768779999996</v>
      </c>
      <c r="AB132" s="755"/>
      <c r="AC132" s="755"/>
      <c r="AD132" s="755"/>
      <c r="AE132" s="756"/>
      <c r="AF132" s="757">
        <v>8.2606885999999999</v>
      </c>
      <c r="AG132" s="755"/>
      <c r="AH132" s="755"/>
      <c r="AI132" s="755"/>
      <c r="AJ132" s="756"/>
      <c r="AK132" s="757">
        <v>9.4458969620000008</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86</v>
      </c>
      <c r="W133" s="761"/>
      <c r="X133" s="761"/>
      <c r="Y133" s="761"/>
      <c r="Z133" s="762"/>
      <c r="AA133" s="763">
        <v>7.3</v>
      </c>
      <c r="AB133" s="764"/>
      <c r="AC133" s="764"/>
      <c r="AD133" s="764"/>
      <c r="AE133" s="765"/>
      <c r="AF133" s="763">
        <v>7.9</v>
      </c>
      <c r="AG133" s="764"/>
      <c r="AH133" s="764"/>
      <c r="AI133" s="764"/>
      <c r="AJ133" s="765"/>
      <c r="AK133" s="763">
        <v>8.5</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vuW6MIOu/ZTO5EeXNo2dDh4qY7eRbEClYieCXoyn/6+y6jm/GmHPRSqoCn74subjOQgQys7EjZ/+Qle+t8coIA==" saltValue="GD0oP8wp6NXWcrxpde9ia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100</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GOFnIyBL8UQgqFduIIJDRddiOg0EbxuBPOH6UvZnGXJF1E6F6rmEBwuk7m9ow5v4DAdJe9CmihvkFsl1THDTw==" saltValue="FKn9ua7bX8mjlMs05gSWNQ==" spinCount="100000" sheet="1" objects="1" scenarios="1"/>
  <phoneticPr fontId="6"/>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ePflG6JzN33lp0W5ex+eOahn81SgzC1OlCzvFqttDQB5TqGw8rtpQsL5MLLgZhRcFewJamCWJWOH8Uua1bj/Q==" saltValue="jYph53AIcd3Y9C/jsAA6Pg==" spinCount="100000" sheet="1" objects="1" scenarios="1"/>
  <phoneticPr fontId="6"/>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331</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6" t="s">
        <v>87</v>
      </c>
      <c r="AP7" s="145"/>
      <c r="AQ7" s="156" t="s">
        <v>510</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7"/>
      <c r="AP8" s="146" t="s">
        <v>512</v>
      </c>
      <c r="AQ8" s="157" t="s">
        <v>513</v>
      </c>
      <c r="AR8" s="171" t="s">
        <v>419</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9" t="s">
        <v>514</v>
      </c>
      <c r="AL9" s="1050"/>
      <c r="AM9" s="1050"/>
      <c r="AN9" s="1051"/>
      <c r="AO9" s="135">
        <v>3049434</v>
      </c>
      <c r="AP9" s="135">
        <v>81184</v>
      </c>
      <c r="AQ9" s="158">
        <v>83474</v>
      </c>
      <c r="AR9" s="172">
        <v>-2.7</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9" t="s">
        <v>216</v>
      </c>
      <c r="AL10" s="1050"/>
      <c r="AM10" s="1050"/>
      <c r="AN10" s="1051"/>
      <c r="AO10" s="136">
        <v>386282</v>
      </c>
      <c r="AP10" s="136">
        <v>10284</v>
      </c>
      <c r="AQ10" s="159">
        <v>8278</v>
      </c>
      <c r="AR10" s="173">
        <v>24.2</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9" t="s">
        <v>396</v>
      </c>
      <c r="AL11" s="1050"/>
      <c r="AM11" s="1050"/>
      <c r="AN11" s="1051"/>
      <c r="AO11" s="136" t="s">
        <v>206</v>
      </c>
      <c r="AP11" s="136" t="s">
        <v>206</v>
      </c>
      <c r="AQ11" s="159">
        <v>1520</v>
      </c>
      <c r="AR11" s="173" t="s">
        <v>206</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9" t="s">
        <v>242</v>
      </c>
      <c r="AL12" s="1050"/>
      <c r="AM12" s="1050"/>
      <c r="AN12" s="1051"/>
      <c r="AO12" s="136" t="s">
        <v>206</v>
      </c>
      <c r="AP12" s="136" t="s">
        <v>206</v>
      </c>
      <c r="AQ12" s="159">
        <v>13</v>
      </c>
      <c r="AR12" s="173" t="s">
        <v>206</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9" t="s">
        <v>515</v>
      </c>
      <c r="AL13" s="1050"/>
      <c r="AM13" s="1050"/>
      <c r="AN13" s="1051"/>
      <c r="AO13" s="136">
        <v>103866</v>
      </c>
      <c r="AP13" s="136">
        <v>2765</v>
      </c>
      <c r="AQ13" s="159">
        <v>2948</v>
      </c>
      <c r="AR13" s="173">
        <v>-6.2</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9" t="s">
        <v>516</v>
      </c>
      <c r="AL14" s="1050"/>
      <c r="AM14" s="1050"/>
      <c r="AN14" s="1051"/>
      <c r="AO14" s="136">
        <v>87717</v>
      </c>
      <c r="AP14" s="136">
        <v>2335</v>
      </c>
      <c r="AQ14" s="159">
        <v>1798</v>
      </c>
      <c r="AR14" s="173">
        <v>29.9</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2" t="s">
        <v>309</v>
      </c>
      <c r="AL15" s="1053"/>
      <c r="AM15" s="1053"/>
      <c r="AN15" s="1054"/>
      <c r="AO15" s="136">
        <v>-223969</v>
      </c>
      <c r="AP15" s="136">
        <v>-5963</v>
      </c>
      <c r="AQ15" s="159">
        <v>-6111</v>
      </c>
      <c r="AR15" s="173">
        <v>-2.4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2" t="s">
        <v>278</v>
      </c>
      <c r="AL16" s="1053"/>
      <c r="AM16" s="1053"/>
      <c r="AN16" s="1054"/>
      <c r="AO16" s="136">
        <v>3403330</v>
      </c>
      <c r="AP16" s="136">
        <v>90606</v>
      </c>
      <c r="AQ16" s="159">
        <v>91920</v>
      </c>
      <c r="AR16" s="173">
        <v>-1.4</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181</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517</v>
      </c>
      <c r="AP20" s="147" t="s">
        <v>335</v>
      </c>
      <c r="AQ20" s="160" t="s">
        <v>44</v>
      </c>
      <c r="AR20" s="174"/>
    </row>
    <row r="21" spans="1:46" s="99" customFormat="1" x14ac:dyDescent="0.15">
      <c r="A21" s="101"/>
      <c r="AK21" s="1055" t="s">
        <v>453</v>
      </c>
      <c r="AL21" s="1056"/>
      <c r="AM21" s="1056"/>
      <c r="AN21" s="1057"/>
      <c r="AO21" s="138">
        <v>7.69</v>
      </c>
      <c r="AP21" s="148">
        <v>8.52</v>
      </c>
      <c r="AQ21" s="161">
        <v>-0.83</v>
      </c>
      <c r="AS21" s="180"/>
      <c r="AT21" s="101"/>
    </row>
    <row r="22" spans="1:46" s="99" customFormat="1" x14ac:dyDescent="0.15">
      <c r="A22" s="101"/>
      <c r="AK22" s="1055" t="s">
        <v>518</v>
      </c>
      <c r="AL22" s="1056"/>
      <c r="AM22" s="1056"/>
      <c r="AN22" s="1057"/>
      <c r="AO22" s="139">
        <v>96.1</v>
      </c>
      <c r="AP22" s="149">
        <v>97.5</v>
      </c>
      <c r="AQ22" s="162">
        <v>-1.4</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519</v>
      </c>
      <c r="AP26" s="150"/>
      <c r="AQ26" s="150"/>
      <c r="AR26" s="150"/>
      <c r="AS26" s="103"/>
      <c r="AT26" s="103"/>
    </row>
    <row r="27" spans="1:46" x14ac:dyDescent="0.15">
      <c r="A27" s="104"/>
      <c r="AO27" s="109"/>
      <c r="AP27" s="109"/>
      <c r="AQ27" s="109"/>
      <c r="AR27" s="109"/>
      <c r="AS27" s="109"/>
      <c r="AT27" s="109"/>
    </row>
    <row r="28" spans="1:46" ht="17.25" x14ac:dyDescent="0.15">
      <c r="A28" s="100" t="s">
        <v>268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125</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6" t="s">
        <v>87</v>
      </c>
      <c r="AP30" s="145"/>
      <c r="AQ30" s="156" t="s">
        <v>510</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7"/>
      <c r="AP31" s="146" t="s">
        <v>512</v>
      </c>
      <c r="AQ31" s="157" t="s">
        <v>513</v>
      </c>
      <c r="AR31" s="171" t="s">
        <v>419</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0" t="s">
        <v>520</v>
      </c>
      <c r="AL32" s="1041"/>
      <c r="AM32" s="1041"/>
      <c r="AN32" s="1042"/>
      <c r="AO32" s="136">
        <v>1716057</v>
      </c>
      <c r="AP32" s="136">
        <v>45686</v>
      </c>
      <c r="AQ32" s="163">
        <v>52518</v>
      </c>
      <c r="AR32" s="173">
        <v>-13</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0" t="s">
        <v>521</v>
      </c>
      <c r="AL33" s="1041"/>
      <c r="AM33" s="1041"/>
      <c r="AN33" s="1042"/>
      <c r="AO33" s="136" t="s">
        <v>206</v>
      </c>
      <c r="AP33" s="136" t="s">
        <v>206</v>
      </c>
      <c r="AQ33" s="163" t="s">
        <v>206</v>
      </c>
      <c r="AR33" s="173" t="s">
        <v>206</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0" t="s">
        <v>18</v>
      </c>
      <c r="AL34" s="1041"/>
      <c r="AM34" s="1041"/>
      <c r="AN34" s="1042"/>
      <c r="AO34" s="136" t="s">
        <v>206</v>
      </c>
      <c r="AP34" s="136" t="s">
        <v>206</v>
      </c>
      <c r="AQ34" s="163">
        <v>24</v>
      </c>
      <c r="AR34" s="173" t="s">
        <v>206</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0" t="s">
        <v>523</v>
      </c>
      <c r="AL35" s="1041"/>
      <c r="AM35" s="1041"/>
      <c r="AN35" s="1042"/>
      <c r="AO35" s="136">
        <v>627749</v>
      </c>
      <c r="AP35" s="136">
        <v>16712</v>
      </c>
      <c r="AQ35" s="163">
        <v>18573</v>
      </c>
      <c r="AR35" s="173">
        <v>-10</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0" t="s">
        <v>40</v>
      </c>
      <c r="AL36" s="1041"/>
      <c r="AM36" s="1041"/>
      <c r="AN36" s="1042"/>
      <c r="AO36" s="136">
        <v>33394</v>
      </c>
      <c r="AP36" s="136">
        <v>889</v>
      </c>
      <c r="AQ36" s="163">
        <v>2920</v>
      </c>
      <c r="AR36" s="173">
        <v>-69.599999999999994</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0" t="s">
        <v>346</v>
      </c>
      <c r="AL37" s="1041"/>
      <c r="AM37" s="1041"/>
      <c r="AN37" s="1042"/>
      <c r="AO37" s="136" t="s">
        <v>206</v>
      </c>
      <c r="AP37" s="136" t="s">
        <v>206</v>
      </c>
      <c r="AQ37" s="163">
        <v>483</v>
      </c>
      <c r="AR37" s="173" t="s">
        <v>206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3" t="s">
        <v>524</v>
      </c>
      <c r="AL38" s="1044"/>
      <c r="AM38" s="1044"/>
      <c r="AN38" s="1045"/>
      <c r="AO38" s="140" t="s">
        <v>206</v>
      </c>
      <c r="AP38" s="140" t="s">
        <v>206</v>
      </c>
      <c r="AQ38" s="164">
        <v>1</v>
      </c>
      <c r="AR38" s="162" t="s">
        <v>206</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3" t="s">
        <v>84</v>
      </c>
      <c r="AL39" s="1044"/>
      <c r="AM39" s="1044"/>
      <c r="AN39" s="1045"/>
      <c r="AO39" s="136">
        <v>-19513</v>
      </c>
      <c r="AP39" s="136">
        <v>-519</v>
      </c>
      <c r="AQ39" s="163">
        <v>-4335</v>
      </c>
      <c r="AR39" s="173">
        <v>-88</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0" t="s">
        <v>525</v>
      </c>
      <c r="AL40" s="1041"/>
      <c r="AM40" s="1041"/>
      <c r="AN40" s="1042"/>
      <c r="AO40" s="136">
        <v>-1606721</v>
      </c>
      <c r="AP40" s="136">
        <v>-42775</v>
      </c>
      <c r="AQ40" s="163">
        <v>-49481</v>
      </c>
      <c r="AR40" s="173">
        <v>-13.6</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6" t="s">
        <v>387</v>
      </c>
      <c r="AL41" s="1047"/>
      <c r="AM41" s="1047"/>
      <c r="AN41" s="1048"/>
      <c r="AO41" s="136">
        <v>750966</v>
      </c>
      <c r="AP41" s="136">
        <v>19993</v>
      </c>
      <c r="AQ41" s="163">
        <v>20703</v>
      </c>
      <c r="AR41" s="173">
        <v>-3.4</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527</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8" t="s">
        <v>87</v>
      </c>
      <c r="AN49" s="1033" t="s">
        <v>440</v>
      </c>
      <c r="AO49" s="1034"/>
      <c r="AP49" s="1034"/>
      <c r="AQ49" s="1034"/>
      <c r="AR49" s="103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9"/>
      <c r="AN50" s="132" t="s">
        <v>501</v>
      </c>
      <c r="AO50" s="142" t="s">
        <v>502</v>
      </c>
      <c r="AP50" s="153" t="s">
        <v>528</v>
      </c>
      <c r="AQ50" s="166" t="s">
        <v>381</v>
      </c>
      <c r="AR50" s="176" t="s">
        <v>529</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6189392</v>
      </c>
      <c r="AN51" s="133">
        <v>166516</v>
      </c>
      <c r="AO51" s="143">
        <v>80.400000000000006</v>
      </c>
      <c r="AP51" s="154">
        <v>65876</v>
      </c>
      <c r="AQ51" s="167">
        <v>-19.399999999999999</v>
      </c>
      <c r="AR51" s="177">
        <v>99.8</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280</v>
      </c>
      <c r="AM52" s="127">
        <v>1204248</v>
      </c>
      <c r="AN52" s="134">
        <v>32398</v>
      </c>
      <c r="AO52" s="144">
        <v>41.4</v>
      </c>
      <c r="AP52" s="155">
        <v>36484</v>
      </c>
      <c r="AQ52" s="168">
        <v>-3.8</v>
      </c>
      <c r="AR52" s="178">
        <v>45.2</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2123521</v>
      </c>
      <c r="AN53" s="133">
        <v>56984</v>
      </c>
      <c r="AO53" s="143">
        <v>-65.8</v>
      </c>
      <c r="AP53" s="154">
        <v>68468</v>
      </c>
      <c r="AQ53" s="167">
        <v>3.9</v>
      </c>
      <c r="AR53" s="177">
        <v>-69.7</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280</v>
      </c>
      <c r="AM54" s="127">
        <v>1018886</v>
      </c>
      <c r="AN54" s="134">
        <v>27342</v>
      </c>
      <c r="AO54" s="144">
        <v>-15.6</v>
      </c>
      <c r="AP54" s="155">
        <v>34140</v>
      </c>
      <c r="AQ54" s="168">
        <v>-6.4</v>
      </c>
      <c r="AR54" s="178">
        <v>-9.1999999999999993</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511</v>
      </c>
      <c r="AL55" s="121"/>
      <c r="AM55" s="126">
        <v>2112132</v>
      </c>
      <c r="AN55" s="133">
        <v>56412</v>
      </c>
      <c r="AO55" s="143">
        <v>-1</v>
      </c>
      <c r="AP55" s="154">
        <v>69729</v>
      </c>
      <c r="AQ55" s="167">
        <v>1.8</v>
      </c>
      <c r="AR55" s="177">
        <v>-2.8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280</v>
      </c>
      <c r="AM56" s="127">
        <v>1078316</v>
      </c>
      <c r="AN56" s="134">
        <v>28800</v>
      </c>
      <c r="AO56" s="144">
        <v>5.3</v>
      </c>
      <c r="AP56" s="155">
        <v>38908</v>
      </c>
      <c r="AQ56" s="168">
        <v>14</v>
      </c>
      <c r="AR56" s="178">
        <v>-8.6999999999999993</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530</v>
      </c>
      <c r="AL57" s="121"/>
      <c r="AM57" s="126">
        <v>1714179</v>
      </c>
      <c r="AN57" s="133">
        <v>45842</v>
      </c>
      <c r="AO57" s="143">
        <v>-18.7</v>
      </c>
      <c r="AP57" s="154">
        <v>74581</v>
      </c>
      <c r="AQ57" s="167">
        <v>7</v>
      </c>
      <c r="AR57" s="177">
        <v>-25.7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280</v>
      </c>
      <c r="AM58" s="127">
        <v>853677</v>
      </c>
      <c r="AN58" s="134">
        <v>22830</v>
      </c>
      <c r="AO58" s="144">
        <v>-20.7</v>
      </c>
      <c r="AP58" s="155">
        <v>41563</v>
      </c>
      <c r="AQ58" s="168">
        <v>6.8</v>
      </c>
      <c r="AR58" s="178">
        <v>-27.5</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484</v>
      </c>
      <c r="AL59" s="121"/>
      <c r="AM59" s="126">
        <v>2988037</v>
      </c>
      <c r="AN59" s="133">
        <v>79549</v>
      </c>
      <c r="AO59" s="143">
        <v>73.5</v>
      </c>
      <c r="AP59" s="154">
        <v>76347</v>
      </c>
      <c r="AQ59" s="167">
        <v>2.4</v>
      </c>
      <c r="AR59" s="177">
        <v>71.099999999999994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280</v>
      </c>
      <c r="AM60" s="127">
        <v>1677254</v>
      </c>
      <c r="AN60" s="134">
        <v>44653</v>
      </c>
      <c r="AO60" s="144">
        <v>95.6</v>
      </c>
      <c r="AP60" s="155">
        <v>41762</v>
      </c>
      <c r="AQ60" s="168">
        <v>0.5</v>
      </c>
      <c r="AR60" s="178">
        <v>95.1</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531</v>
      </c>
      <c r="AL61" s="124"/>
      <c r="AM61" s="126">
        <v>3025452</v>
      </c>
      <c r="AN61" s="133">
        <v>81061</v>
      </c>
      <c r="AO61" s="143">
        <v>13.7</v>
      </c>
      <c r="AP61" s="154">
        <v>71000</v>
      </c>
      <c r="AQ61" s="169">
        <v>-0.9</v>
      </c>
      <c r="AR61" s="177">
        <v>14.6</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280</v>
      </c>
      <c r="AM62" s="127">
        <v>1166476</v>
      </c>
      <c r="AN62" s="134">
        <v>31205</v>
      </c>
      <c r="AO62" s="144">
        <v>21.2</v>
      </c>
      <c r="AP62" s="155">
        <v>38571</v>
      </c>
      <c r="AQ62" s="168">
        <v>2.2000000000000002</v>
      </c>
      <c r="AR62" s="178">
        <v>19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AtXH55E3xSw326AdT3co9wTT7q7ROr+vKj/3OxUXfTuERd5mNyalilJpqot0JdWPKhSysiONdHik5g04M2+NLw==" saltValue="LltQ5r1ZlgUCDQsVvBoSJQ=="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100</v>
      </c>
    </row>
    <row r="121" spans="125:125" ht="13.5" hidden="1" customHeight="1" x14ac:dyDescent="0.15">
      <c r="DU121" s="96"/>
    </row>
  </sheetData>
  <sheetProtection algorithmName="SHA-512" hashValue="MQcxnHb0wSyRc5D5tdg6ZxJgKLVZzq1bnISzfbtWKfEP6PNqzcFr7fto/waei/R8SFShWCYGKWesKFUv6cSHcw==" saltValue="tqYeNE8YwEfrWgS+THmyTw==" spinCount="100000" sheet="1" objects="1" scenarios="1"/>
  <phoneticPr fontId="6"/>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sheetData>
  <sheetProtection algorithmName="SHA-512" hashValue="f6pEd7AfCPs1nenloqsYJcAoIQrHrl2YozvmgQIz+yXBnBdlpNmaJl6sdmeYOsSHT4NjlC1VIYmdKfSz5QTdxQ==" saltValue="FgVitG7uDmmjHLbwHT4W4Q==" spinCount="100000" sheet="1" objects="1" scenarios="1"/>
  <phoneticPr fontId="6"/>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10</v>
      </c>
      <c r="C46" s="189"/>
      <c r="D46" s="189"/>
      <c r="E46" s="190" t="s">
        <v>16</v>
      </c>
      <c r="F46" s="191" t="s">
        <v>533</v>
      </c>
      <c r="G46" s="195" t="s">
        <v>443</v>
      </c>
      <c r="H46" s="195" t="s">
        <v>534</v>
      </c>
      <c r="I46" s="195" t="s">
        <v>535</v>
      </c>
      <c r="J46" s="200" t="s">
        <v>536</v>
      </c>
    </row>
    <row r="47" spans="2:10" ht="57.75" customHeight="1" x14ac:dyDescent="0.15">
      <c r="B47" s="186"/>
      <c r="C47" s="1058" t="s">
        <v>3</v>
      </c>
      <c r="D47" s="1058"/>
      <c r="E47" s="1059"/>
      <c r="F47" s="192">
        <v>29.12</v>
      </c>
      <c r="G47" s="196">
        <v>25.15</v>
      </c>
      <c r="H47" s="196">
        <v>24.01</v>
      </c>
      <c r="I47" s="196">
        <v>22</v>
      </c>
      <c r="J47" s="201">
        <v>25.12</v>
      </c>
    </row>
    <row r="48" spans="2:10" ht="57.75" customHeight="1" x14ac:dyDescent="0.15">
      <c r="B48" s="187"/>
      <c r="C48" s="1060" t="s">
        <v>5</v>
      </c>
      <c r="D48" s="1060"/>
      <c r="E48" s="1061"/>
      <c r="F48" s="193">
        <v>1.94</v>
      </c>
      <c r="G48" s="197">
        <v>1.87</v>
      </c>
      <c r="H48" s="197">
        <v>1.9</v>
      </c>
      <c r="I48" s="197">
        <v>1.88</v>
      </c>
      <c r="J48" s="202">
        <v>0.95</v>
      </c>
    </row>
    <row r="49" spans="2:10" ht="57.75" customHeight="1" x14ac:dyDescent="0.15">
      <c r="B49" s="188"/>
      <c r="C49" s="1062" t="s">
        <v>15</v>
      </c>
      <c r="D49" s="1062"/>
      <c r="E49" s="1063"/>
      <c r="F49" s="194" t="s">
        <v>537</v>
      </c>
      <c r="G49" s="198" t="s">
        <v>538</v>
      </c>
      <c r="H49" s="198" t="s">
        <v>539</v>
      </c>
      <c r="I49" s="198" t="s">
        <v>540</v>
      </c>
      <c r="J49" s="203">
        <v>3.34</v>
      </c>
    </row>
    <row r="50" spans="2:10" ht="13.5" customHeight="1" x14ac:dyDescent="0.15"/>
  </sheetData>
  <sheetProtection algorithmName="SHA-512" hashValue="C9b4SMsHKD07Hy4s+imJ7o2puh7SaekezjzNodH4jVvknU9iHqNcmCqTQkOwuO5voRFUsZwvud9yZ8XWfr/bXA==" saltValue="BrteABdYi74jQyU10pCJL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13</v>
      </c>
      <c r="C33" s="211"/>
      <c r="D33" s="211"/>
      <c r="E33" s="213" t="s">
        <v>16</v>
      </c>
      <c r="F33" s="214" t="s">
        <v>533</v>
      </c>
      <c r="G33" s="219" t="s">
        <v>443</v>
      </c>
      <c r="H33" s="219" t="s">
        <v>534</v>
      </c>
      <c r="I33" s="219" t="s">
        <v>535</v>
      </c>
      <c r="J33" s="223" t="s">
        <v>536</v>
      </c>
      <c r="K33" s="204"/>
      <c r="L33" s="204"/>
      <c r="M33" s="204"/>
      <c r="N33" s="204"/>
      <c r="O33" s="204"/>
      <c r="P33" s="204"/>
    </row>
    <row r="34" spans="1:16" ht="39" customHeight="1" x14ac:dyDescent="0.15">
      <c r="A34" s="204"/>
      <c r="B34" s="206"/>
      <c r="C34" s="1068" t="s">
        <v>468</v>
      </c>
      <c r="D34" s="1068"/>
      <c r="E34" s="1069"/>
      <c r="F34" s="215">
        <v>24.73</v>
      </c>
      <c r="G34" s="220">
        <v>23.81</v>
      </c>
      <c r="H34" s="220">
        <v>19.440000000000001</v>
      </c>
      <c r="I34" s="220">
        <v>17.63</v>
      </c>
      <c r="J34" s="224">
        <v>16.02</v>
      </c>
      <c r="K34" s="204"/>
      <c r="L34" s="204"/>
      <c r="M34" s="204"/>
      <c r="N34" s="204"/>
      <c r="O34" s="204"/>
      <c r="P34" s="204"/>
    </row>
    <row r="35" spans="1:16" ht="39" customHeight="1" x14ac:dyDescent="0.15">
      <c r="A35" s="204"/>
      <c r="B35" s="207"/>
      <c r="C35" s="1064" t="s">
        <v>245</v>
      </c>
      <c r="D35" s="1064"/>
      <c r="E35" s="1065"/>
      <c r="F35" s="216">
        <v>0.23</v>
      </c>
      <c r="G35" s="221">
        <v>1.02</v>
      </c>
      <c r="H35" s="221">
        <v>1.06</v>
      </c>
      <c r="I35" s="221">
        <v>1.67</v>
      </c>
      <c r="J35" s="225">
        <v>1.69</v>
      </c>
      <c r="K35" s="204"/>
      <c r="L35" s="204"/>
      <c r="M35" s="204"/>
      <c r="N35" s="204"/>
      <c r="O35" s="204"/>
      <c r="P35" s="204"/>
    </row>
    <row r="36" spans="1:16" ht="39" customHeight="1" x14ac:dyDescent="0.15">
      <c r="A36" s="204"/>
      <c r="B36" s="207"/>
      <c r="C36" s="1064" t="s">
        <v>464</v>
      </c>
      <c r="D36" s="1064"/>
      <c r="E36" s="1065"/>
      <c r="F36" s="216">
        <v>0.36</v>
      </c>
      <c r="G36" s="221">
        <v>0.37</v>
      </c>
      <c r="H36" s="221">
        <v>1.28</v>
      </c>
      <c r="I36" s="221">
        <v>1.25</v>
      </c>
      <c r="J36" s="225">
        <v>1.02</v>
      </c>
      <c r="K36" s="204"/>
      <c r="L36" s="204"/>
      <c r="M36" s="204"/>
      <c r="N36" s="204"/>
      <c r="O36" s="204"/>
      <c r="P36" s="204"/>
    </row>
    <row r="37" spans="1:16" ht="39" customHeight="1" x14ac:dyDescent="0.15">
      <c r="A37" s="204"/>
      <c r="B37" s="207"/>
      <c r="C37" s="1064" t="s">
        <v>451</v>
      </c>
      <c r="D37" s="1064"/>
      <c r="E37" s="1065"/>
      <c r="F37" s="216">
        <v>1.92</v>
      </c>
      <c r="G37" s="221">
        <v>1.86</v>
      </c>
      <c r="H37" s="221">
        <v>1.88</v>
      </c>
      <c r="I37" s="221">
        <v>1.86</v>
      </c>
      <c r="J37" s="225">
        <v>0.93</v>
      </c>
      <c r="K37" s="204"/>
      <c r="L37" s="204"/>
      <c r="M37" s="204"/>
      <c r="N37" s="204"/>
      <c r="O37" s="204"/>
      <c r="P37" s="204"/>
    </row>
    <row r="38" spans="1:16" ht="39" customHeight="1" x14ac:dyDescent="0.15">
      <c r="A38" s="204"/>
      <c r="B38" s="207"/>
      <c r="C38" s="1064" t="s">
        <v>350</v>
      </c>
      <c r="D38" s="1064"/>
      <c r="E38" s="1065"/>
      <c r="F38" s="216" t="s">
        <v>206</v>
      </c>
      <c r="G38" s="221" t="s">
        <v>206</v>
      </c>
      <c r="H38" s="221" t="s">
        <v>206</v>
      </c>
      <c r="I38" s="221" t="s">
        <v>206</v>
      </c>
      <c r="J38" s="225">
        <v>0.28000000000000003</v>
      </c>
      <c r="K38" s="204"/>
      <c r="L38" s="204"/>
      <c r="M38" s="204"/>
      <c r="N38" s="204"/>
      <c r="O38" s="204"/>
      <c r="P38" s="204"/>
    </row>
    <row r="39" spans="1:16" ht="39" customHeight="1" x14ac:dyDescent="0.15">
      <c r="A39" s="204"/>
      <c r="B39" s="207"/>
      <c r="C39" s="1064" t="s">
        <v>455</v>
      </c>
      <c r="D39" s="1064"/>
      <c r="E39" s="1065"/>
      <c r="F39" s="216">
        <v>0.01</v>
      </c>
      <c r="G39" s="221">
        <v>0.01</v>
      </c>
      <c r="H39" s="221">
        <v>0.01</v>
      </c>
      <c r="I39" s="221">
        <v>0.01</v>
      </c>
      <c r="J39" s="225">
        <v>0.01</v>
      </c>
      <c r="K39" s="204"/>
      <c r="L39" s="204"/>
      <c r="M39" s="204"/>
      <c r="N39" s="204"/>
      <c r="O39" s="204"/>
      <c r="P39" s="204"/>
    </row>
    <row r="40" spans="1:16" ht="39" customHeight="1" x14ac:dyDescent="0.15">
      <c r="A40" s="204"/>
      <c r="B40" s="207"/>
      <c r="C40" s="1064" t="s">
        <v>467</v>
      </c>
      <c r="D40" s="1064"/>
      <c r="E40" s="1065"/>
      <c r="F40" s="216">
        <v>0.01</v>
      </c>
      <c r="G40" s="221">
        <v>0</v>
      </c>
      <c r="H40" s="221">
        <v>0.01</v>
      </c>
      <c r="I40" s="221">
        <v>0.01</v>
      </c>
      <c r="J40" s="225">
        <v>0</v>
      </c>
      <c r="K40" s="204"/>
      <c r="L40" s="204"/>
      <c r="M40" s="204"/>
      <c r="N40" s="204"/>
      <c r="O40" s="204"/>
      <c r="P40" s="204"/>
    </row>
    <row r="41" spans="1:16" ht="39" customHeight="1" x14ac:dyDescent="0.15">
      <c r="A41" s="204"/>
      <c r="B41" s="207"/>
      <c r="C41" s="1064" t="s">
        <v>454</v>
      </c>
      <c r="D41" s="1064"/>
      <c r="E41" s="1065"/>
      <c r="F41" s="216">
        <v>0</v>
      </c>
      <c r="G41" s="221">
        <v>0</v>
      </c>
      <c r="H41" s="221">
        <v>0</v>
      </c>
      <c r="I41" s="221">
        <v>0</v>
      </c>
      <c r="J41" s="225">
        <v>0</v>
      </c>
      <c r="K41" s="204"/>
      <c r="L41" s="204"/>
      <c r="M41" s="204"/>
      <c r="N41" s="204"/>
      <c r="O41" s="204"/>
      <c r="P41" s="204"/>
    </row>
    <row r="42" spans="1:16" ht="39" customHeight="1" x14ac:dyDescent="0.15">
      <c r="A42" s="204"/>
      <c r="B42" s="208"/>
      <c r="C42" s="1064" t="s">
        <v>541</v>
      </c>
      <c r="D42" s="1064"/>
      <c r="E42" s="1065"/>
      <c r="F42" s="216" t="s">
        <v>206</v>
      </c>
      <c r="G42" s="221" t="s">
        <v>206</v>
      </c>
      <c r="H42" s="221" t="s">
        <v>206</v>
      </c>
      <c r="I42" s="221" t="s">
        <v>542</v>
      </c>
      <c r="J42" s="225" t="s">
        <v>206</v>
      </c>
      <c r="K42" s="204"/>
      <c r="L42" s="204"/>
      <c r="M42" s="204"/>
      <c r="N42" s="204"/>
      <c r="O42" s="204"/>
      <c r="P42" s="204"/>
    </row>
    <row r="43" spans="1:16" ht="39" customHeight="1" x14ac:dyDescent="0.15">
      <c r="A43" s="204"/>
      <c r="B43" s="209"/>
      <c r="C43" s="1066" t="s">
        <v>495</v>
      </c>
      <c r="D43" s="1066"/>
      <c r="E43" s="1067"/>
      <c r="F43" s="217">
        <v>0</v>
      </c>
      <c r="G43" s="222">
        <v>0</v>
      </c>
      <c r="H43" s="222">
        <v>0</v>
      </c>
      <c r="I43" s="222">
        <v>0</v>
      </c>
      <c r="J43" s="226">
        <v>0</v>
      </c>
      <c r="K43" s="204"/>
      <c r="L43" s="204"/>
      <c r="M43" s="204"/>
      <c r="N43" s="204"/>
      <c r="O43" s="204"/>
      <c r="P43" s="204"/>
    </row>
    <row r="44" spans="1:16" ht="39" customHeight="1" x14ac:dyDescent="0.15">
      <c r="A44" s="204"/>
      <c r="B44" s="210" t="s">
        <v>21</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9PGRo9thYIkOfCjHFFa8Nzh4N+RkZEYh8O/H/KCP9JyvhdcBLkuHtq6B13+n6wPkXy76Ynqp1SdtXLuQSMygkw==" saltValue="iI7b3uG3z3b+DkxXKlCI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24</v>
      </c>
      <c r="P43" s="104"/>
      <c r="Q43" s="104"/>
      <c r="R43" s="104"/>
      <c r="S43" s="104"/>
      <c r="T43" s="104"/>
      <c r="U43" s="104"/>
    </row>
    <row r="44" spans="1:21" ht="30.75" customHeight="1" x14ac:dyDescent="0.15">
      <c r="A44" s="104"/>
      <c r="B44" s="227" t="s">
        <v>27</v>
      </c>
      <c r="C44" s="233"/>
      <c r="D44" s="233"/>
      <c r="E44" s="241"/>
      <c r="F44" s="241"/>
      <c r="G44" s="241"/>
      <c r="H44" s="241"/>
      <c r="I44" s="241"/>
      <c r="J44" s="244" t="s">
        <v>16</v>
      </c>
      <c r="K44" s="246" t="s">
        <v>533</v>
      </c>
      <c r="L44" s="254" t="s">
        <v>443</v>
      </c>
      <c r="M44" s="254" t="s">
        <v>534</v>
      </c>
      <c r="N44" s="254" t="s">
        <v>535</v>
      </c>
      <c r="O44" s="262" t="s">
        <v>536</v>
      </c>
      <c r="P44" s="104"/>
      <c r="Q44" s="104"/>
      <c r="R44" s="104"/>
      <c r="S44" s="104"/>
      <c r="T44" s="104"/>
      <c r="U44" s="104"/>
    </row>
    <row r="45" spans="1:21" ht="30.75" customHeight="1" x14ac:dyDescent="0.15">
      <c r="A45" s="104"/>
      <c r="B45" s="1080" t="s">
        <v>28</v>
      </c>
      <c r="C45" s="1081"/>
      <c r="D45" s="236"/>
      <c r="E45" s="1094" t="s">
        <v>26</v>
      </c>
      <c r="F45" s="1094"/>
      <c r="G45" s="1094"/>
      <c r="H45" s="1094"/>
      <c r="I45" s="1094"/>
      <c r="J45" s="1095"/>
      <c r="K45" s="247">
        <v>1247</v>
      </c>
      <c r="L45" s="255">
        <v>1297</v>
      </c>
      <c r="M45" s="255">
        <v>1361</v>
      </c>
      <c r="N45" s="255">
        <v>1493</v>
      </c>
      <c r="O45" s="263">
        <v>1716</v>
      </c>
      <c r="P45" s="104"/>
      <c r="Q45" s="104"/>
      <c r="R45" s="104"/>
      <c r="S45" s="104"/>
      <c r="T45" s="104"/>
      <c r="U45" s="104"/>
    </row>
    <row r="46" spans="1:21" ht="30.75" customHeight="1" x14ac:dyDescent="0.15">
      <c r="A46" s="104"/>
      <c r="B46" s="1082"/>
      <c r="C46" s="1083"/>
      <c r="D46" s="237"/>
      <c r="E46" s="1086" t="s">
        <v>32</v>
      </c>
      <c r="F46" s="1086"/>
      <c r="G46" s="1086"/>
      <c r="H46" s="1086"/>
      <c r="I46" s="1086"/>
      <c r="J46" s="1087"/>
      <c r="K46" s="248" t="s">
        <v>206</v>
      </c>
      <c r="L46" s="256" t="s">
        <v>206</v>
      </c>
      <c r="M46" s="256" t="s">
        <v>206</v>
      </c>
      <c r="N46" s="256" t="s">
        <v>206</v>
      </c>
      <c r="O46" s="264" t="s">
        <v>206</v>
      </c>
      <c r="P46" s="104"/>
      <c r="Q46" s="104"/>
      <c r="R46" s="104"/>
      <c r="S46" s="104"/>
      <c r="T46" s="104"/>
      <c r="U46" s="104"/>
    </row>
    <row r="47" spans="1:21" ht="30.75" customHeight="1" x14ac:dyDescent="0.15">
      <c r="A47" s="104"/>
      <c r="B47" s="1082"/>
      <c r="C47" s="1083"/>
      <c r="D47" s="237"/>
      <c r="E47" s="1086" t="s">
        <v>35</v>
      </c>
      <c r="F47" s="1086"/>
      <c r="G47" s="1086"/>
      <c r="H47" s="1086"/>
      <c r="I47" s="1086"/>
      <c r="J47" s="1087"/>
      <c r="K47" s="248" t="s">
        <v>206</v>
      </c>
      <c r="L47" s="256" t="s">
        <v>206</v>
      </c>
      <c r="M47" s="256" t="s">
        <v>206</v>
      </c>
      <c r="N47" s="256" t="s">
        <v>206</v>
      </c>
      <c r="O47" s="264" t="s">
        <v>206</v>
      </c>
      <c r="P47" s="104"/>
      <c r="Q47" s="104"/>
      <c r="R47" s="104"/>
      <c r="S47" s="104"/>
      <c r="T47" s="104"/>
      <c r="U47" s="104"/>
    </row>
    <row r="48" spans="1:21" ht="30.75" customHeight="1" x14ac:dyDescent="0.15">
      <c r="A48" s="104"/>
      <c r="B48" s="1082"/>
      <c r="C48" s="1083"/>
      <c r="D48" s="237"/>
      <c r="E48" s="1086" t="s">
        <v>41</v>
      </c>
      <c r="F48" s="1086"/>
      <c r="G48" s="1086"/>
      <c r="H48" s="1086"/>
      <c r="I48" s="1086"/>
      <c r="J48" s="1087"/>
      <c r="K48" s="248">
        <v>592</v>
      </c>
      <c r="L48" s="256">
        <v>657</v>
      </c>
      <c r="M48" s="256">
        <v>661</v>
      </c>
      <c r="N48" s="256">
        <v>644</v>
      </c>
      <c r="O48" s="264">
        <v>628</v>
      </c>
      <c r="P48" s="104"/>
      <c r="Q48" s="104"/>
      <c r="R48" s="104"/>
      <c r="S48" s="104"/>
      <c r="T48" s="104"/>
      <c r="U48" s="104"/>
    </row>
    <row r="49" spans="1:21" ht="30.75" customHeight="1" x14ac:dyDescent="0.15">
      <c r="A49" s="104"/>
      <c r="B49" s="1082"/>
      <c r="C49" s="1083"/>
      <c r="D49" s="237"/>
      <c r="E49" s="1086" t="s">
        <v>0</v>
      </c>
      <c r="F49" s="1086"/>
      <c r="G49" s="1086"/>
      <c r="H49" s="1086"/>
      <c r="I49" s="1086"/>
      <c r="J49" s="1087"/>
      <c r="K49" s="248">
        <v>86</v>
      </c>
      <c r="L49" s="256">
        <v>66</v>
      </c>
      <c r="M49" s="256">
        <v>35</v>
      </c>
      <c r="N49" s="256">
        <v>31</v>
      </c>
      <c r="O49" s="264">
        <v>33</v>
      </c>
      <c r="P49" s="104"/>
      <c r="Q49" s="104"/>
      <c r="R49" s="104"/>
      <c r="S49" s="104"/>
      <c r="T49" s="104"/>
      <c r="U49" s="104"/>
    </row>
    <row r="50" spans="1:21" ht="30.75" customHeight="1" x14ac:dyDescent="0.15">
      <c r="A50" s="104"/>
      <c r="B50" s="1082"/>
      <c r="C50" s="1083"/>
      <c r="D50" s="237"/>
      <c r="E50" s="1086" t="s">
        <v>43</v>
      </c>
      <c r="F50" s="1086"/>
      <c r="G50" s="1086"/>
      <c r="H50" s="1086"/>
      <c r="I50" s="1086"/>
      <c r="J50" s="1087"/>
      <c r="K50" s="248" t="s">
        <v>206</v>
      </c>
      <c r="L50" s="256" t="s">
        <v>206</v>
      </c>
      <c r="M50" s="256" t="s">
        <v>206</v>
      </c>
      <c r="N50" s="256" t="s">
        <v>206</v>
      </c>
      <c r="O50" s="264" t="s">
        <v>206</v>
      </c>
      <c r="P50" s="104"/>
      <c r="Q50" s="104"/>
      <c r="R50" s="104"/>
      <c r="S50" s="104"/>
      <c r="T50" s="104"/>
      <c r="U50" s="104"/>
    </row>
    <row r="51" spans="1:21" ht="30.75" customHeight="1" x14ac:dyDescent="0.15">
      <c r="A51" s="104"/>
      <c r="B51" s="1084"/>
      <c r="C51" s="1085"/>
      <c r="D51" s="238"/>
      <c r="E51" s="1086" t="s">
        <v>50</v>
      </c>
      <c r="F51" s="1086"/>
      <c r="G51" s="1086"/>
      <c r="H51" s="1086"/>
      <c r="I51" s="1086"/>
      <c r="J51" s="1087"/>
      <c r="K51" s="248">
        <v>0</v>
      </c>
      <c r="L51" s="256">
        <v>0</v>
      </c>
      <c r="M51" s="256">
        <v>0</v>
      </c>
      <c r="N51" s="256" t="s">
        <v>206</v>
      </c>
      <c r="O51" s="264" t="s">
        <v>206</v>
      </c>
      <c r="P51" s="104"/>
      <c r="Q51" s="104"/>
      <c r="R51" s="104"/>
      <c r="S51" s="104"/>
      <c r="T51" s="104"/>
      <c r="U51" s="104"/>
    </row>
    <row r="52" spans="1:21" ht="30.75" customHeight="1" x14ac:dyDescent="0.15">
      <c r="A52" s="104"/>
      <c r="B52" s="1088" t="s">
        <v>53</v>
      </c>
      <c r="C52" s="1089"/>
      <c r="D52" s="238"/>
      <c r="E52" s="1086" t="s">
        <v>54</v>
      </c>
      <c r="F52" s="1086"/>
      <c r="G52" s="1086"/>
      <c r="H52" s="1086"/>
      <c r="I52" s="1086"/>
      <c r="J52" s="1087"/>
      <c r="K52" s="248">
        <v>1462</v>
      </c>
      <c r="L52" s="256">
        <v>1449</v>
      </c>
      <c r="M52" s="256">
        <v>1462</v>
      </c>
      <c r="N52" s="256">
        <v>1542</v>
      </c>
      <c r="O52" s="264">
        <v>1626</v>
      </c>
      <c r="P52" s="104"/>
      <c r="Q52" s="104"/>
      <c r="R52" s="104"/>
      <c r="S52" s="104"/>
      <c r="T52" s="104"/>
      <c r="U52" s="104"/>
    </row>
    <row r="53" spans="1:21" ht="30.75" customHeight="1" x14ac:dyDescent="0.15">
      <c r="A53" s="104"/>
      <c r="B53" s="1090" t="s">
        <v>55</v>
      </c>
      <c r="C53" s="1091"/>
      <c r="D53" s="239"/>
      <c r="E53" s="1092" t="s">
        <v>58</v>
      </c>
      <c r="F53" s="1092"/>
      <c r="G53" s="1092"/>
      <c r="H53" s="1092"/>
      <c r="I53" s="1092"/>
      <c r="J53" s="1093"/>
      <c r="K53" s="249">
        <v>463</v>
      </c>
      <c r="L53" s="257">
        <v>571</v>
      </c>
      <c r="M53" s="257">
        <v>595</v>
      </c>
      <c r="N53" s="257">
        <v>626</v>
      </c>
      <c r="O53" s="265">
        <v>751</v>
      </c>
      <c r="P53" s="104"/>
      <c r="Q53" s="104"/>
      <c r="R53" s="104"/>
      <c r="S53" s="104"/>
      <c r="T53" s="104"/>
      <c r="U53" s="104"/>
    </row>
    <row r="54" spans="1:21" ht="24" customHeight="1" x14ac:dyDescent="0.15">
      <c r="A54" s="104"/>
      <c r="B54" s="228" t="s">
        <v>66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7</v>
      </c>
      <c r="C55" s="234"/>
      <c r="D55" s="234"/>
      <c r="E55" s="234"/>
      <c r="F55" s="234"/>
      <c r="G55" s="234"/>
      <c r="H55" s="234"/>
      <c r="I55" s="234"/>
      <c r="J55" s="234"/>
      <c r="K55" s="250"/>
      <c r="L55" s="250"/>
      <c r="M55" s="250"/>
      <c r="N55" s="250"/>
      <c r="O55" s="266" t="s">
        <v>543</v>
      </c>
      <c r="P55" s="104"/>
      <c r="Q55" s="104"/>
      <c r="R55" s="104"/>
      <c r="S55" s="104"/>
      <c r="T55" s="104"/>
      <c r="U55" s="104"/>
    </row>
    <row r="56" spans="1:21" ht="31.5" customHeight="1" x14ac:dyDescent="0.15">
      <c r="A56" s="104"/>
      <c r="B56" s="230"/>
      <c r="C56" s="235"/>
      <c r="D56" s="235"/>
      <c r="E56" s="242"/>
      <c r="F56" s="242"/>
      <c r="G56" s="242"/>
      <c r="H56" s="242"/>
      <c r="I56" s="242"/>
      <c r="J56" s="245" t="s">
        <v>16</v>
      </c>
      <c r="K56" s="251" t="s">
        <v>544</v>
      </c>
      <c r="L56" s="258" t="s">
        <v>545</v>
      </c>
      <c r="M56" s="258" t="s">
        <v>546</v>
      </c>
      <c r="N56" s="258" t="s">
        <v>547</v>
      </c>
      <c r="O56" s="267" t="s">
        <v>549</v>
      </c>
      <c r="P56" s="104"/>
      <c r="Q56" s="104"/>
      <c r="R56" s="104"/>
      <c r="S56" s="104"/>
      <c r="T56" s="104"/>
      <c r="U56" s="104"/>
    </row>
    <row r="57" spans="1:21" ht="31.5" customHeight="1" x14ac:dyDescent="0.15">
      <c r="B57" s="1076" t="s">
        <v>52</v>
      </c>
      <c r="C57" s="1077"/>
      <c r="D57" s="1070" t="s">
        <v>68</v>
      </c>
      <c r="E57" s="1071"/>
      <c r="F57" s="1071"/>
      <c r="G57" s="1071"/>
      <c r="H57" s="1071"/>
      <c r="I57" s="1071"/>
      <c r="J57" s="1072"/>
      <c r="K57" s="252">
        <v>0</v>
      </c>
      <c r="L57" s="259">
        <v>0</v>
      </c>
      <c r="M57" s="259">
        <v>0</v>
      </c>
      <c r="N57" s="259">
        <v>0</v>
      </c>
      <c r="O57" s="268">
        <v>0</v>
      </c>
    </row>
    <row r="58" spans="1:21" ht="31.5" customHeight="1" x14ac:dyDescent="0.15">
      <c r="B58" s="1078"/>
      <c r="C58" s="1079"/>
      <c r="D58" s="1073" t="s">
        <v>19</v>
      </c>
      <c r="E58" s="1074"/>
      <c r="F58" s="1074"/>
      <c r="G58" s="1074"/>
      <c r="H58" s="1074"/>
      <c r="I58" s="1074"/>
      <c r="J58" s="1075"/>
      <c r="K58" s="253">
        <v>0</v>
      </c>
      <c r="L58" s="260">
        <v>0</v>
      </c>
      <c r="M58" s="260">
        <v>0</v>
      </c>
      <c r="N58" s="260">
        <v>0</v>
      </c>
      <c r="O58" s="269">
        <v>0</v>
      </c>
    </row>
    <row r="59" spans="1:21" ht="24" customHeight="1" x14ac:dyDescent="0.15">
      <c r="B59" s="231"/>
      <c r="C59" s="231"/>
      <c r="D59" s="240" t="s">
        <v>48</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9Dbqkmv8YMNKWpxnUfXXVKWYbW5O75Jeo4wB2Mfqm2Nwe75enUqBqYM7TXo6j1f2t15durlxnqnI0qLTDSnv4g==" saltValue="bgqW1R8RK+3o5R3+tDc46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24</v>
      </c>
    </row>
    <row r="40" spans="2:13" ht="27.75" customHeight="1" x14ac:dyDescent="0.15">
      <c r="B40" s="227" t="s">
        <v>27</v>
      </c>
      <c r="C40" s="233"/>
      <c r="D40" s="233"/>
      <c r="E40" s="241"/>
      <c r="F40" s="241"/>
      <c r="G40" s="241"/>
      <c r="H40" s="244" t="s">
        <v>16</v>
      </c>
      <c r="I40" s="246" t="s">
        <v>533</v>
      </c>
      <c r="J40" s="254" t="s">
        <v>443</v>
      </c>
      <c r="K40" s="254" t="s">
        <v>534</v>
      </c>
      <c r="L40" s="254" t="s">
        <v>535</v>
      </c>
      <c r="M40" s="275" t="s">
        <v>536</v>
      </c>
    </row>
    <row r="41" spans="2:13" ht="27.75" customHeight="1" x14ac:dyDescent="0.15">
      <c r="B41" s="1080" t="s">
        <v>37</v>
      </c>
      <c r="C41" s="1081"/>
      <c r="D41" s="236"/>
      <c r="E41" s="1105" t="s">
        <v>69</v>
      </c>
      <c r="F41" s="1105"/>
      <c r="G41" s="1105"/>
      <c r="H41" s="1106"/>
      <c r="I41" s="247">
        <v>19549</v>
      </c>
      <c r="J41" s="255">
        <v>19917</v>
      </c>
      <c r="K41" s="255">
        <v>20410</v>
      </c>
      <c r="L41" s="255">
        <v>20101</v>
      </c>
      <c r="M41" s="263">
        <v>20354</v>
      </c>
    </row>
    <row r="42" spans="2:13" ht="27.75" customHeight="1" x14ac:dyDescent="0.15">
      <c r="B42" s="1082"/>
      <c r="C42" s="1083"/>
      <c r="D42" s="237"/>
      <c r="E42" s="1096" t="s">
        <v>65</v>
      </c>
      <c r="F42" s="1096"/>
      <c r="G42" s="1096"/>
      <c r="H42" s="1097"/>
      <c r="I42" s="248" t="s">
        <v>206</v>
      </c>
      <c r="J42" s="256" t="s">
        <v>206</v>
      </c>
      <c r="K42" s="256" t="s">
        <v>206</v>
      </c>
      <c r="L42" s="256" t="s">
        <v>206</v>
      </c>
      <c r="M42" s="264" t="s">
        <v>206</v>
      </c>
    </row>
    <row r="43" spans="2:13" ht="27.75" customHeight="1" x14ac:dyDescent="0.15">
      <c r="B43" s="1082"/>
      <c r="C43" s="1083"/>
      <c r="D43" s="237"/>
      <c r="E43" s="1096" t="s">
        <v>71</v>
      </c>
      <c r="F43" s="1096"/>
      <c r="G43" s="1096"/>
      <c r="H43" s="1097"/>
      <c r="I43" s="248">
        <v>6923</v>
      </c>
      <c r="J43" s="256">
        <v>6186</v>
      </c>
      <c r="K43" s="256">
        <v>5948</v>
      </c>
      <c r="L43" s="256">
        <v>5951</v>
      </c>
      <c r="M43" s="264">
        <v>5647</v>
      </c>
    </row>
    <row r="44" spans="2:13" ht="27.75" customHeight="1" x14ac:dyDescent="0.15">
      <c r="B44" s="1082"/>
      <c r="C44" s="1083"/>
      <c r="D44" s="237"/>
      <c r="E44" s="1096" t="s">
        <v>73</v>
      </c>
      <c r="F44" s="1096"/>
      <c r="G44" s="1096"/>
      <c r="H44" s="1097"/>
      <c r="I44" s="248">
        <v>274</v>
      </c>
      <c r="J44" s="256">
        <v>208</v>
      </c>
      <c r="K44" s="256">
        <v>180</v>
      </c>
      <c r="L44" s="256">
        <v>147</v>
      </c>
      <c r="M44" s="264">
        <v>140</v>
      </c>
    </row>
    <row r="45" spans="2:13" ht="27.75" customHeight="1" x14ac:dyDescent="0.15">
      <c r="B45" s="1082"/>
      <c r="C45" s="1083"/>
      <c r="D45" s="237"/>
      <c r="E45" s="1096" t="s">
        <v>75</v>
      </c>
      <c r="F45" s="1096"/>
      <c r="G45" s="1096"/>
      <c r="H45" s="1097"/>
      <c r="I45" s="248">
        <v>1640</v>
      </c>
      <c r="J45" s="256">
        <v>1477</v>
      </c>
      <c r="K45" s="256">
        <v>1465</v>
      </c>
      <c r="L45" s="256">
        <v>1328</v>
      </c>
      <c r="M45" s="264">
        <v>1106</v>
      </c>
    </row>
    <row r="46" spans="2:13" ht="27.75" customHeight="1" x14ac:dyDescent="0.15">
      <c r="B46" s="1082"/>
      <c r="C46" s="1083"/>
      <c r="D46" s="238"/>
      <c r="E46" s="1096" t="s">
        <v>74</v>
      </c>
      <c r="F46" s="1096"/>
      <c r="G46" s="1096"/>
      <c r="H46" s="1097"/>
      <c r="I46" s="248">
        <v>335</v>
      </c>
      <c r="J46" s="256">
        <v>319</v>
      </c>
      <c r="K46" s="256">
        <v>273</v>
      </c>
      <c r="L46" s="256">
        <v>277</v>
      </c>
      <c r="M46" s="264">
        <v>263</v>
      </c>
    </row>
    <row r="47" spans="2:13" ht="27.75" customHeight="1" x14ac:dyDescent="0.15">
      <c r="B47" s="1082"/>
      <c r="C47" s="1083"/>
      <c r="D47" s="271"/>
      <c r="E47" s="1102" t="s">
        <v>78</v>
      </c>
      <c r="F47" s="1103"/>
      <c r="G47" s="1103"/>
      <c r="H47" s="1104"/>
      <c r="I47" s="248" t="s">
        <v>206</v>
      </c>
      <c r="J47" s="256" t="s">
        <v>206</v>
      </c>
      <c r="K47" s="256" t="s">
        <v>206</v>
      </c>
      <c r="L47" s="256" t="s">
        <v>206</v>
      </c>
      <c r="M47" s="264" t="s">
        <v>206</v>
      </c>
    </row>
    <row r="48" spans="2:13" ht="27.75" customHeight="1" x14ac:dyDescent="0.15">
      <c r="B48" s="1082"/>
      <c r="C48" s="1083"/>
      <c r="D48" s="237"/>
      <c r="E48" s="1096" t="s">
        <v>83</v>
      </c>
      <c r="F48" s="1096"/>
      <c r="G48" s="1096"/>
      <c r="H48" s="1097"/>
      <c r="I48" s="248" t="s">
        <v>206</v>
      </c>
      <c r="J48" s="256" t="s">
        <v>206</v>
      </c>
      <c r="K48" s="256" t="s">
        <v>206</v>
      </c>
      <c r="L48" s="256" t="s">
        <v>206</v>
      </c>
      <c r="M48" s="264" t="s">
        <v>206</v>
      </c>
    </row>
    <row r="49" spans="2:13" ht="27.75" customHeight="1" x14ac:dyDescent="0.15">
      <c r="B49" s="1084"/>
      <c r="C49" s="1085"/>
      <c r="D49" s="237"/>
      <c r="E49" s="1096" t="s">
        <v>89</v>
      </c>
      <c r="F49" s="1096"/>
      <c r="G49" s="1096"/>
      <c r="H49" s="1097"/>
      <c r="I49" s="248" t="s">
        <v>206</v>
      </c>
      <c r="J49" s="256" t="s">
        <v>206</v>
      </c>
      <c r="K49" s="256" t="s">
        <v>206</v>
      </c>
      <c r="L49" s="256" t="s">
        <v>206</v>
      </c>
      <c r="M49" s="264" t="s">
        <v>206</v>
      </c>
    </row>
    <row r="50" spans="2:13" ht="27.75" customHeight="1" x14ac:dyDescent="0.15">
      <c r="B50" s="1100" t="s">
        <v>91</v>
      </c>
      <c r="C50" s="1101"/>
      <c r="D50" s="272"/>
      <c r="E50" s="1096" t="s">
        <v>94</v>
      </c>
      <c r="F50" s="1096"/>
      <c r="G50" s="1096"/>
      <c r="H50" s="1097"/>
      <c r="I50" s="248">
        <v>3659</v>
      </c>
      <c r="J50" s="256">
        <v>3460</v>
      </c>
      <c r="K50" s="256">
        <v>3356</v>
      </c>
      <c r="L50" s="256">
        <v>3262</v>
      </c>
      <c r="M50" s="264">
        <v>3806</v>
      </c>
    </row>
    <row r="51" spans="2:13" ht="27.75" customHeight="1" x14ac:dyDescent="0.15">
      <c r="B51" s="1082"/>
      <c r="C51" s="1083"/>
      <c r="D51" s="237"/>
      <c r="E51" s="1096" t="s">
        <v>97</v>
      </c>
      <c r="F51" s="1096"/>
      <c r="G51" s="1096"/>
      <c r="H51" s="1097"/>
      <c r="I51" s="248">
        <v>205</v>
      </c>
      <c r="J51" s="256">
        <v>192</v>
      </c>
      <c r="K51" s="256">
        <v>191</v>
      </c>
      <c r="L51" s="256">
        <v>164</v>
      </c>
      <c r="M51" s="264">
        <v>149</v>
      </c>
    </row>
    <row r="52" spans="2:13" ht="27.75" customHeight="1" x14ac:dyDescent="0.15">
      <c r="B52" s="1084"/>
      <c r="C52" s="1085"/>
      <c r="D52" s="237"/>
      <c r="E52" s="1096" t="s">
        <v>45</v>
      </c>
      <c r="F52" s="1096"/>
      <c r="G52" s="1096"/>
      <c r="H52" s="1097"/>
      <c r="I52" s="248">
        <v>20459</v>
      </c>
      <c r="J52" s="256">
        <v>20730</v>
      </c>
      <c r="K52" s="256">
        <v>20442</v>
      </c>
      <c r="L52" s="256">
        <v>20046</v>
      </c>
      <c r="M52" s="264">
        <v>19747</v>
      </c>
    </row>
    <row r="53" spans="2:13" ht="27.75" customHeight="1" x14ac:dyDescent="0.15">
      <c r="B53" s="1090" t="s">
        <v>55</v>
      </c>
      <c r="C53" s="1091"/>
      <c r="D53" s="239"/>
      <c r="E53" s="1098" t="s">
        <v>99</v>
      </c>
      <c r="F53" s="1098"/>
      <c r="G53" s="1098"/>
      <c r="H53" s="1099"/>
      <c r="I53" s="249">
        <v>4398</v>
      </c>
      <c r="J53" s="257">
        <v>3724</v>
      </c>
      <c r="K53" s="257">
        <v>4288</v>
      </c>
      <c r="L53" s="257">
        <v>4332</v>
      </c>
      <c r="M53" s="265">
        <v>3807</v>
      </c>
    </row>
    <row r="54" spans="2:13" ht="27.75" customHeight="1" x14ac:dyDescent="0.15">
      <c r="B54" s="270" t="s">
        <v>81</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wkyhYkZHNVAvpDf4chyUuan0vJph+Ac/s7wI2VLhuLlDRKtTr7cBAJ+LS3EICSCReW8YikiXad5rQSpWPPg3A==" saltValue="/cpJ6KAW4cK8/gfseqAWD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95</v>
      </c>
    </row>
    <row r="54" spans="2:8" ht="29.25" customHeight="1" x14ac:dyDescent="0.2">
      <c r="B54" s="276" t="s">
        <v>10</v>
      </c>
      <c r="C54" s="282"/>
      <c r="D54" s="282"/>
      <c r="E54" s="283" t="s">
        <v>16</v>
      </c>
      <c r="F54" s="284" t="s">
        <v>534</v>
      </c>
      <c r="G54" s="284" t="s">
        <v>535</v>
      </c>
      <c r="H54" s="292" t="s">
        <v>536</v>
      </c>
    </row>
    <row r="55" spans="2:8" ht="52.5" customHeight="1" x14ac:dyDescent="0.15">
      <c r="B55" s="277"/>
      <c r="C55" s="1115" t="s">
        <v>103</v>
      </c>
      <c r="D55" s="1115"/>
      <c r="E55" s="1116"/>
      <c r="F55" s="285">
        <v>2142</v>
      </c>
      <c r="G55" s="285">
        <v>2001</v>
      </c>
      <c r="H55" s="293">
        <v>2400</v>
      </c>
    </row>
    <row r="56" spans="2:8" ht="52.5" customHeight="1" x14ac:dyDescent="0.15">
      <c r="B56" s="278"/>
      <c r="C56" s="1117" t="s">
        <v>106</v>
      </c>
      <c r="D56" s="1117"/>
      <c r="E56" s="1118"/>
      <c r="F56" s="286">
        <v>1</v>
      </c>
      <c r="G56" s="286">
        <v>1</v>
      </c>
      <c r="H56" s="294">
        <v>1</v>
      </c>
    </row>
    <row r="57" spans="2:8" ht="53.25" customHeight="1" x14ac:dyDescent="0.15">
      <c r="B57" s="278"/>
      <c r="C57" s="1119" t="s">
        <v>62</v>
      </c>
      <c r="D57" s="1119"/>
      <c r="E57" s="1120"/>
      <c r="F57" s="287">
        <v>2218</v>
      </c>
      <c r="G57" s="287">
        <v>2000</v>
      </c>
      <c r="H57" s="295">
        <v>1921</v>
      </c>
    </row>
    <row r="58" spans="2:8" ht="45.75" customHeight="1" x14ac:dyDescent="0.15">
      <c r="B58" s="279"/>
      <c r="C58" s="1107" t="s">
        <v>499</v>
      </c>
      <c r="D58" s="1108"/>
      <c r="E58" s="1109"/>
      <c r="F58" s="288">
        <v>1272</v>
      </c>
      <c r="G58" s="288">
        <v>1083</v>
      </c>
      <c r="H58" s="296">
        <v>1033.3</v>
      </c>
    </row>
    <row r="59" spans="2:8" ht="45.75" customHeight="1" x14ac:dyDescent="0.15">
      <c r="B59" s="279"/>
      <c r="C59" s="1107" t="s">
        <v>4</v>
      </c>
      <c r="D59" s="1108"/>
      <c r="E59" s="1109"/>
      <c r="F59" s="288">
        <v>313</v>
      </c>
      <c r="G59" s="288">
        <v>303.60000000000002</v>
      </c>
      <c r="H59" s="296">
        <v>293</v>
      </c>
    </row>
    <row r="60" spans="2:8" ht="45.75" customHeight="1" x14ac:dyDescent="0.15">
      <c r="B60" s="279"/>
      <c r="C60" s="1107" t="s">
        <v>428</v>
      </c>
      <c r="D60" s="1108"/>
      <c r="E60" s="1109"/>
      <c r="F60" s="288">
        <v>256</v>
      </c>
      <c r="G60" s="288">
        <v>253.6</v>
      </c>
      <c r="H60" s="296">
        <v>258.89999999999998</v>
      </c>
    </row>
    <row r="61" spans="2:8" ht="45.75" customHeight="1" x14ac:dyDescent="0.15">
      <c r="B61" s="279"/>
      <c r="C61" s="1107" t="s">
        <v>551</v>
      </c>
      <c r="D61" s="1108"/>
      <c r="E61" s="1109"/>
      <c r="F61" s="288">
        <v>234</v>
      </c>
      <c r="G61" s="288">
        <v>230</v>
      </c>
      <c r="H61" s="296">
        <v>225.4</v>
      </c>
    </row>
    <row r="62" spans="2:8" ht="45.75" customHeight="1" x14ac:dyDescent="0.15">
      <c r="B62" s="280"/>
      <c r="C62" s="1110" t="s">
        <v>550</v>
      </c>
      <c r="D62" s="1111"/>
      <c r="E62" s="1112"/>
      <c r="F62" s="289">
        <v>33</v>
      </c>
      <c r="G62" s="289">
        <v>34.5</v>
      </c>
      <c r="H62" s="297">
        <v>35.5</v>
      </c>
    </row>
    <row r="63" spans="2:8" ht="52.5" customHeight="1" x14ac:dyDescent="0.15">
      <c r="B63" s="281"/>
      <c r="C63" s="1113" t="s">
        <v>111</v>
      </c>
      <c r="D63" s="1113"/>
      <c r="E63" s="1114"/>
      <c r="F63" s="290">
        <v>4361</v>
      </c>
      <c r="G63" s="290">
        <v>4002</v>
      </c>
      <c r="H63" s="298">
        <v>4322</v>
      </c>
    </row>
    <row r="64" spans="2:8" ht="15" customHeight="1" x14ac:dyDescent="0.15"/>
  </sheetData>
  <sheetProtection algorithmName="SHA-512" hashValue="zK/mScqDhSw76XMB1an3KsVZRG2tQnQMOoiksxuC2dIKfD3+16yRQ9mb4P25IcuvdpzWDvVFJItw3qIidKR25w==" saltValue="I5r5FJeguOrZnD7JasAP6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80</v>
      </c>
      <c r="E2" s="142"/>
      <c r="F2" s="314" t="s">
        <v>532</v>
      </c>
      <c r="G2" s="166"/>
      <c r="H2" s="176"/>
    </row>
    <row r="3" spans="1:8" x14ac:dyDescent="0.15">
      <c r="A3" s="132" t="s">
        <v>135</v>
      </c>
      <c r="B3" s="124"/>
      <c r="C3" s="307"/>
      <c r="D3" s="310">
        <v>166516</v>
      </c>
      <c r="E3" s="312"/>
      <c r="F3" s="315">
        <v>65876</v>
      </c>
      <c r="G3" s="317"/>
      <c r="H3" s="320"/>
    </row>
    <row r="4" spans="1:8" x14ac:dyDescent="0.15">
      <c r="A4" s="117"/>
      <c r="B4" s="123"/>
      <c r="C4" s="308"/>
      <c r="D4" s="311">
        <v>32398</v>
      </c>
      <c r="E4" s="313"/>
      <c r="F4" s="316">
        <v>36484</v>
      </c>
      <c r="G4" s="318"/>
      <c r="H4" s="321"/>
    </row>
    <row r="5" spans="1:8" x14ac:dyDescent="0.15">
      <c r="A5" s="132" t="s">
        <v>237</v>
      </c>
      <c r="B5" s="124"/>
      <c r="C5" s="307"/>
      <c r="D5" s="310">
        <v>56984</v>
      </c>
      <c r="E5" s="312"/>
      <c r="F5" s="315">
        <v>68468</v>
      </c>
      <c r="G5" s="317"/>
      <c r="H5" s="320"/>
    </row>
    <row r="6" spans="1:8" x14ac:dyDescent="0.15">
      <c r="A6" s="117"/>
      <c r="B6" s="123"/>
      <c r="C6" s="308"/>
      <c r="D6" s="311">
        <v>27342</v>
      </c>
      <c r="E6" s="313"/>
      <c r="F6" s="316">
        <v>34140</v>
      </c>
      <c r="G6" s="318"/>
      <c r="H6" s="321"/>
    </row>
    <row r="7" spans="1:8" x14ac:dyDescent="0.15">
      <c r="A7" s="132" t="s">
        <v>511</v>
      </c>
      <c r="B7" s="124"/>
      <c r="C7" s="307"/>
      <c r="D7" s="310">
        <v>56412</v>
      </c>
      <c r="E7" s="312"/>
      <c r="F7" s="315">
        <v>69729</v>
      </c>
      <c r="G7" s="317"/>
      <c r="H7" s="320"/>
    </row>
    <row r="8" spans="1:8" x14ac:dyDescent="0.15">
      <c r="A8" s="117"/>
      <c r="B8" s="123"/>
      <c r="C8" s="308"/>
      <c r="D8" s="311">
        <v>28800</v>
      </c>
      <c r="E8" s="313"/>
      <c r="F8" s="316">
        <v>38908</v>
      </c>
      <c r="G8" s="318"/>
      <c r="H8" s="321"/>
    </row>
    <row r="9" spans="1:8" x14ac:dyDescent="0.15">
      <c r="A9" s="132" t="s">
        <v>530</v>
      </c>
      <c r="B9" s="124"/>
      <c r="C9" s="307"/>
      <c r="D9" s="310">
        <v>45842</v>
      </c>
      <c r="E9" s="312"/>
      <c r="F9" s="315">
        <v>74581</v>
      </c>
      <c r="G9" s="317"/>
      <c r="H9" s="320"/>
    </row>
    <row r="10" spans="1:8" x14ac:dyDescent="0.15">
      <c r="A10" s="117"/>
      <c r="B10" s="123"/>
      <c r="C10" s="308"/>
      <c r="D10" s="311">
        <v>22830</v>
      </c>
      <c r="E10" s="313"/>
      <c r="F10" s="316">
        <v>41563</v>
      </c>
      <c r="G10" s="318"/>
      <c r="H10" s="321"/>
    </row>
    <row r="11" spans="1:8" x14ac:dyDescent="0.15">
      <c r="A11" s="132" t="s">
        <v>484</v>
      </c>
      <c r="B11" s="124"/>
      <c r="C11" s="307"/>
      <c r="D11" s="310">
        <v>79549</v>
      </c>
      <c r="E11" s="312"/>
      <c r="F11" s="315">
        <v>76347</v>
      </c>
      <c r="G11" s="317"/>
      <c r="H11" s="320"/>
    </row>
    <row r="12" spans="1:8" x14ac:dyDescent="0.15">
      <c r="A12" s="117"/>
      <c r="B12" s="123"/>
      <c r="C12" s="309"/>
      <c r="D12" s="311">
        <v>44653</v>
      </c>
      <c r="E12" s="313"/>
      <c r="F12" s="316">
        <v>41762</v>
      </c>
      <c r="G12" s="318"/>
      <c r="H12" s="321"/>
    </row>
    <row r="13" spans="1:8" x14ac:dyDescent="0.15">
      <c r="A13" s="132"/>
      <c r="B13" s="124"/>
      <c r="C13" s="307"/>
      <c r="D13" s="310">
        <v>81061</v>
      </c>
      <c r="E13" s="312"/>
      <c r="F13" s="315">
        <v>71000</v>
      </c>
      <c r="G13" s="319"/>
      <c r="H13" s="320"/>
    </row>
    <row r="14" spans="1:8" x14ac:dyDescent="0.15">
      <c r="A14" s="117"/>
      <c r="B14" s="123"/>
      <c r="C14" s="308"/>
      <c r="D14" s="311">
        <v>31205</v>
      </c>
      <c r="E14" s="313"/>
      <c r="F14" s="316">
        <v>38571</v>
      </c>
      <c r="G14" s="318"/>
      <c r="H14" s="321"/>
    </row>
    <row r="17" spans="1:11" x14ac:dyDescent="0.15">
      <c r="A17" s="299" t="s">
        <v>25</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88</v>
      </c>
      <c r="B19" s="300">
        <f>ROUND(VALUE(SUBSTITUTE(実質収支比率等に係る経年分析!F$48,"▲","-")),2)</f>
        <v>1.94</v>
      </c>
      <c r="C19" s="300">
        <f>ROUND(VALUE(SUBSTITUTE(実質収支比率等に係る経年分析!G$48,"▲","-")),2)</f>
        <v>1.87</v>
      </c>
      <c r="D19" s="300">
        <f>ROUND(VALUE(SUBSTITUTE(実質収支比率等に係る経年分析!H$48,"▲","-")),2)</f>
        <v>1.9</v>
      </c>
      <c r="E19" s="300">
        <f>ROUND(VALUE(SUBSTITUTE(実質収支比率等に係る経年分析!I$48,"▲","-")),2)</f>
        <v>1.88</v>
      </c>
      <c r="F19" s="300">
        <f>ROUND(VALUE(SUBSTITUTE(実質収支比率等に係る経年分析!J$48,"▲","-")),2)</f>
        <v>0.95</v>
      </c>
    </row>
    <row r="20" spans="1:11" x14ac:dyDescent="0.15">
      <c r="A20" s="300" t="s">
        <v>36</v>
      </c>
      <c r="B20" s="300">
        <f>ROUND(VALUE(SUBSTITUTE(実質収支比率等に係る経年分析!F$47,"▲","-")),2)</f>
        <v>29.12</v>
      </c>
      <c r="C20" s="300">
        <f>ROUND(VALUE(SUBSTITUTE(実質収支比率等に係る経年分析!G$47,"▲","-")),2)</f>
        <v>25.15</v>
      </c>
      <c r="D20" s="300">
        <f>ROUND(VALUE(SUBSTITUTE(実質収支比率等に係る経年分析!H$47,"▲","-")),2)</f>
        <v>24.01</v>
      </c>
      <c r="E20" s="300">
        <f>ROUND(VALUE(SUBSTITUTE(実質収支比率等に係る経年分析!I$47,"▲","-")),2)</f>
        <v>22</v>
      </c>
      <c r="F20" s="300">
        <f>ROUND(VALUE(SUBSTITUTE(実質収支比率等に係る経年分析!J$47,"▲","-")),2)</f>
        <v>25.12</v>
      </c>
    </row>
    <row r="21" spans="1:11" x14ac:dyDescent="0.15">
      <c r="A21" s="300" t="s">
        <v>115</v>
      </c>
      <c r="B21" s="300">
        <f>IF(ISNUMBER(VALUE(SUBSTITUTE(実質収支比率等に係る経年分析!F$49,"▲","-"))),ROUND(VALUE(SUBSTITUTE(実質収支比率等に係る経年分析!F$49,"▲","-")),2),NA())</f>
        <v>-10.73</v>
      </c>
      <c r="C21" s="300">
        <f>IF(ISNUMBER(VALUE(SUBSTITUTE(実質収支比率等に係る経年分析!G$49,"▲","-"))),ROUND(VALUE(SUBSTITUTE(実質収支比率等に係る経年分析!G$49,"▲","-")),2),NA())</f>
        <v>-3.62</v>
      </c>
      <c r="D21" s="300">
        <f>IF(ISNUMBER(VALUE(SUBSTITUTE(実質収支比率等に係る経年分析!H$49,"▲","-"))),ROUND(VALUE(SUBSTITUTE(実質収支比率等に係る経年分析!H$49,"▲","-")),2),NA())</f>
        <v>-0.95</v>
      </c>
      <c r="E21" s="300">
        <f>IF(ISNUMBER(VALUE(SUBSTITUTE(実質収支比率等に係る経年分析!I$49,"▲","-"))),ROUND(VALUE(SUBSTITUTE(実質収支比率等に係る経年分析!I$49,"▲","-")),2),NA())</f>
        <v>-1.54</v>
      </c>
      <c r="F21" s="300">
        <f>IF(ISNUMBER(VALUE(SUBSTITUTE(実質収支比率等に係る経年分析!J$49,"▲","-"))),ROUND(VALUE(SUBSTITUTE(実質収支比率等に係る経年分析!J$49,"▲","-")),2),NA())</f>
        <v>3.34</v>
      </c>
    </row>
    <row r="24" spans="1:11" x14ac:dyDescent="0.15">
      <c r="A24" s="299" t="s">
        <v>101</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116</v>
      </c>
      <c r="C26" s="301" t="s">
        <v>60</v>
      </c>
      <c r="D26" s="301" t="s">
        <v>116</v>
      </c>
      <c r="E26" s="301" t="s">
        <v>60</v>
      </c>
      <c r="F26" s="301" t="s">
        <v>116</v>
      </c>
      <c r="G26" s="301" t="s">
        <v>60</v>
      </c>
      <c r="H26" s="301" t="s">
        <v>116</v>
      </c>
      <c r="I26" s="301" t="s">
        <v>60</v>
      </c>
      <c r="J26" s="301" t="s">
        <v>116</v>
      </c>
      <c r="K26" s="301" t="s">
        <v>60</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f>IF(ROUND(VALUE(SUBSTITUTE(連結実質赤字比率に係る赤字・黒字の構成分析!I$42,"▲","-")),2)&lt;0,ABS(ROUND(VALUE(SUBSTITUTE(連結実質赤字比率に係る赤字・黒字の構成分析!I$42,"▲","-")),2)),NA())</f>
        <v>0.51</v>
      </c>
      <c r="I28" s="301" t="e">
        <f>IF(ROUND(VALUE(SUBSTITUTE(連結実質赤字比率に係る赤字・黒字の構成分析!I$42,"▲","-")),2)&gt;=0,ABS(ROUND(VALUE(SUBSTITUTE(連結実質赤字比率に係る赤字・黒字の構成分析!I$42,"▲","-")),2)),NA())</f>
        <v>#N/A</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学校給食特別会計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後期高齢者医療保険特別会計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0.01</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0.01</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霊苑事業特別会計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0.01</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0.01</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0.01</v>
      </c>
    </row>
    <row r="32" spans="1:11" x14ac:dyDescent="0.15">
      <c r="A32" s="301" t="str">
        <f>IF(連結実質赤字比率に係る赤字・黒字の構成分析!C$38="",NA(),連結実質赤字比率に係る赤字・黒字の構成分析!C$38)</f>
        <v>下水道事業会計</v>
      </c>
      <c r="B32" s="301" t="e">
        <f>IF(ROUND(VALUE(SUBSTITUTE(連結実質赤字比率に係る赤字・黒字の構成分析!F$38,"▲","-")),2)&lt;0,ABS(ROUND(VALUE(SUBSTITUTE(連結実質赤字比率に係る赤字・黒字の構成分析!F$38,"▲","-")),2)),NA())</f>
        <v>#VALUE!</v>
      </c>
      <c r="C32" s="301" t="e">
        <f>IF(ROUND(VALUE(SUBSTITUTE(連結実質赤字比率に係る赤字・黒字の構成分析!F$38,"▲","-")),2)&gt;=0,ABS(ROUND(VALUE(SUBSTITUTE(連結実質赤字比率に係る赤字・黒字の構成分析!F$38,"▲","-")),2)),NA())</f>
        <v>#VALUE!</v>
      </c>
      <c r="D32" s="301" t="e">
        <f>IF(ROUND(VALUE(SUBSTITUTE(連結実質赤字比率に係る赤字・黒字の構成分析!G$38,"▲","-")),2)&lt;0,ABS(ROUND(VALUE(SUBSTITUTE(連結実質赤字比率に係る赤字・黒字の構成分析!G$38,"▲","-")),2)),NA())</f>
        <v>#VALUE!</v>
      </c>
      <c r="E32" s="301" t="e">
        <f>IF(ROUND(VALUE(SUBSTITUTE(連結実質赤字比率に係る赤字・黒字の構成分析!G$38,"▲","-")),2)&gt;=0,ABS(ROUND(VALUE(SUBSTITUTE(連結実質赤字比率に係る赤字・黒字の構成分析!G$38,"▲","-")),2)),NA())</f>
        <v>#VALUE!</v>
      </c>
      <c r="F32" s="301" t="e">
        <f>IF(ROUND(VALUE(SUBSTITUTE(連結実質赤字比率に係る赤字・黒字の構成分析!H$38,"▲","-")),2)&lt;0,ABS(ROUND(VALUE(SUBSTITUTE(連結実質赤字比率に係る赤字・黒字の構成分析!H$38,"▲","-")),2)),NA())</f>
        <v>#VALUE!</v>
      </c>
      <c r="G32" s="301" t="e">
        <f>IF(ROUND(VALUE(SUBSTITUTE(連結実質赤字比率に係る赤字・黒字の構成分析!H$38,"▲","-")),2)&gt;=0,ABS(ROUND(VALUE(SUBSTITUTE(連結実質赤字比率に係る赤字・黒字の構成分析!H$38,"▲","-")),2)),NA())</f>
        <v>#VALUE!</v>
      </c>
      <c r="H32" s="301" t="e">
        <f>IF(ROUND(VALUE(SUBSTITUTE(連結実質赤字比率に係る赤字・黒字の構成分析!I$38,"▲","-")),2)&lt;0,ABS(ROUND(VALUE(SUBSTITUTE(連結実質赤字比率に係る赤字・黒字の構成分析!I$38,"▲","-")),2)),NA())</f>
        <v>#VALUE!</v>
      </c>
      <c r="I32" s="301" t="e">
        <f>IF(ROUND(VALUE(SUBSTITUTE(連結実質赤字比率に係る赤字・黒字の構成分析!I$38,"▲","-")),2)&gt;=0,ABS(ROUND(VALUE(SUBSTITUTE(連結実質赤字比率に係る赤字・黒字の構成分析!I$38,"▲","-")),2)),NA())</f>
        <v>#VALUE!</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0.28000000000000003</v>
      </c>
    </row>
    <row r="33" spans="1:16" x14ac:dyDescent="0.15">
      <c r="A33" s="301" t="str">
        <f>IF(連結実質赤字比率に係る赤字・黒字の構成分析!C$37="",NA(),連結実質赤字比率に係る赤字・黒字の構成分析!C$37)</f>
        <v>一般会計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1.92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1.86</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1.88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1.86</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0.93</v>
      </c>
    </row>
    <row r="34" spans="1:16" x14ac:dyDescent="0.15">
      <c r="A34" s="301" t="str">
        <f>IF(連結実質赤字比率に係る赤字・黒字の構成分析!C$36="",NA(),連結実質赤字比率に係る赤字・黒字の構成分析!C$36)</f>
        <v>介護保険特別会計（保険事業勘定）</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0.36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0.37</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1.28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1.25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1.02</v>
      </c>
    </row>
    <row r="35" spans="1:16" x14ac:dyDescent="0.15">
      <c r="A35" s="301" t="str">
        <f>IF(連結実質赤字比率に係る赤字・黒字の構成分析!C$35="",NA(),連結実質赤字比率に係る赤字・黒字の構成分析!C$35)</f>
        <v>国民健康保険特別会計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0.23</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1.02</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1.06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1.67</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1.69</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24.73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23.81</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19.440000000000001</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17.63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16.02</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118</v>
      </c>
      <c r="C41" s="302"/>
      <c r="D41" s="302" t="s">
        <v>120</v>
      </c>
      <c r="E41" s="302" t="s">
        <v>118</v>
      </c>
      <c r="F41" s="302"/>
      <c r="G41" s="302" t="s">
        <v>120</v>
      </c>
      <c r="H41" s="302" t="s">
        <v>118</v>
      </c>
      <c r="I41" s="302"/>
      <c r="J41" s="302" t="s">
        <v>120</v>
      </c>
      <c r="K41" s="302" t="s">
        <v>118</v>
      </c>
      <c r="L41" s="302"/>
      <c r="M41" s="302" t="s">
        <v>120</v>
      </c>
      <c r="N41" s="302" t="s">
        <v>118</v>
      </c>
      <c r="O41" s="302"/>
      <c r="P41" s="302" t="s">
        <v>120</v>
      </c>
    </row>
    <row r="42" spans="1:16" x14ac:dyDescent="0.15">
      <c r="A42" s="302" t="s">
        <v>122</v>
      </c>
      <c r="B42" s="302"/>
      <c r="C42" s="302"/>
      <c r="D42" s="302">
        <f>'実質公債費比率（分子）の構造'!K$52</f>
        <v>1462</v>
      </c>
      <c r="E42" s="302"/>
      <c r="F42" s="302"/>
      <c r="G42" s="302">
        <f>'実質公債費比率（分子）の構造'!L$52</f>
        <v>1449</v>
      </c>
      <c r="H42" s="302"/>
      <c r="I42" s="302"/>
      <c r="J42" s="302">
        <f>'実質公債費比率（分子）の構造'!M$52</f>
        <v>1462</v>
      </c>
      <c r="K42" s="302"/>
      <c r="L42" s="302"/>
      <c r="M42" s="302">
        <f>'実質公債費比率（分子）の構造'!N$52</f>
        <v>1542</v>
      </c>
      <c r="N42" s="302"/>
      <c r="O42" s="302"/>
      <c r="P42" s="302">
        <f>'実質公債費比率（分子）の構造'!O$52</f>
        <v>1626</v>
      </c>
    </row>
    <row r="43" spans="1:16" x14ac:dyDescent="0.15">
      <c r="A43" s="302" t="s">
        <v>50</v>
      </c>
      <c r="B43" s="302">
        <f>'実質公債費比率（分子）の構造'!K$51</f>
        <v>0</v>
      </c>
      <c r="C43" s="302"/>
      <c r="D43" s="302"/>
      <c r="E43" s="302">
        <f>'実質公債費比率（分子）の構造'!L$51</f>
        <v>0</v>
      </c>
      <c r="F43" s="302"/>
      <c r="G43" s="302"/>
      <c r="H43" s="302">
        <f>'実質公債費比率（分子）の構造'!M$51</f>
        <v>0</v>
      </c>
      <c r="I43" s="302"/>
      <c r="J43" s="302"/>
      <c r="K43" s="302" t="str">
        <f>'実質公債費比率（分子）の構造'!N$51</f>
        <v>-</v>
      </c>
      <c r="L43" s="302"/>
      <c r="M43" s="302"/>
      <c r="N43" s="302" t="str">
        <f>'実質公債費比率（分子）の構造'!O$51</f>
        <v>-</v>
      </c>
      <c r="O43" s="302"/>
      <c r="P43" s="302"/>
    </row>
    <row r="44" spans="1:16" x14ac:dyDescent="0.15">
      <c r="A44" s="302" t="s">
        <v>43</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86</v>
      </c>
      <c r="C45" s="302"/>
      <c r="D45" s="302"/>
      <c r="E45" s="302">
        <f>'実質公債費比率（分子）の構造'!L$49</f>
        <v>66</v>
      </c>
      <c r="F45" s="302"/>
      <c r="G45" s="302"/>
      <c r="H45" s="302">
        <f>'実質公債費比率（分子）の構造'!M$49</f>
        <v>35</v>
      </c>
      <c r="I45" s="302"/>
      <c r="J45" s="302"/>
      <c r="K45" s="302">
        <f>'実質公債費比率（分子）の構造'!N$49</f>
        <v>31</v>
      </c>
      <c r="L45" s="302"/>
      <c r="M45" s="302"/>
      <c r="N45" s="302">
        <f>'実質公債費比率（分子）の構造'!O$49</f>
        <v>33</v>
      </c>
      <c r="O45" s="302"/>
      <c r="P45" s="302"/>
    </row>
    <row r="46" spans="1:16" x14ac:dyDescent="0.15">
      <c r="A46" s="302" t="s">
        <v>41</v>
      </c>
      <c r="B46" s="302">
        <f>'実質公債費比率（分子）の構造'!K$48</f>
        <v>592</v>
      </c>
      <c r="C46" s="302"/>
      <c r="D46" s="302"/>
      <c r="E46" s="302">
        <f>'実質公債費比率（分子）の構造'!L$48</f>
        <v>657</v>
      </c>
      <c r="F46" s="302"/>
      <c r="G46" s="302"/>
      <c r="H46" s="302">
        <f>'実質公債費比率（分子）の構造'!M$48</f>
        <v>661</v>
      </c>
      <c r="I46" s="302"/>
      <c r="J46" s="302"/>
      <c r="K46" s="302">
        <f>'実質公債費比率（分子）の構造'!N$48</f>
        <v>644</v>
      </c>
      <c r="L46" s="302"/>
      <c r="M46" s="302"/>
      <c r="N46" s="302">
        <f>'実質公債費比率（分子）の構造'!O$48</f>
        <v>628</v>
      </c>
      <c r="O46" s="302"/>
      <c r="P46" s="302"/>
    </row>
    <row r="47" spans="1:16" x14ac:dyDescent="0.15">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26</v>
      </c>
      <c r="B49" s="302">
        <f>'実質公債費比率（分子）の構造'!K$45</f>
        <v>1247</v>
      </c>
      <c r="C49" s="302"/>
      <c r="D49" s="302"/>
      <c r="E49" s="302">
        <f>'実質公債費比率（分子）の構造'!L$45</f>
        <v>1297</v>
      </c>
      <c r="F49" s="302"/>
      <c r="G49" s="302"/>
      <c r="H49" s="302">
        <f>'実質公債費比率（分子）の構造'!M$45</f>
        <v>1361</v>
      </c>
      <c r="I49" s="302"/>
      <c r="J49" s="302"/>
      <c r="K49" s="302">
        <f>'実質公債費比率（分子）の構造'!N$45</f>
        <v>1493</v>
      </c>
      <c r="L49" s="302"/>
      <c r="M49" s="302"/>
      <c r="N49" s="302">
        <f>'実質公債費比率（分子）の構造'!O$45</f>
        <v>1716</v>
      </c>
      <c r="O49" s="302"/>
      <c r="P49" s="302"/>
    </row>
    <row r="50" spans="1:16" x14ac:dyDescent="0.15">
      <c r="A50" s="302" t="s">
        <v>58</v>
      </c>
      <c r="B50" s="302" t="e">
        <f>NA()</f>
        <v>#N/A</v>
      </c>
      <c r="C50" s="302">
        <f>IF(ISNUMBER('実質公債費比率（分子）の構造'!K$53),'実質公債費比率（分子）の構造'!K$53,NA())</f>
        <v>463</v>
      </c>
      <c r="D50" s="302" t="e">
        <f>NA()</f>
        <v>#N/A</v>
      </c>
      <c r="E50" s="302" t="e">
        <f>NA()</f>
        <v>#N/A</v>
      </c>
      <c r="F50" s="302">
        <f>IF(ISNUMBER('実質公債費比率（分子）の構造'!L$53),'実質公債費比率（分子）の構造'!L$53,NA())</f>
        <v>571</v>
      </c>
      <c r="G50" s="302" t="e">
        <f>NA()</f>
        <v>#N/A</v>
      </c>
      <c r="H50" s="302" t="e">
        <f>NA()</f>
        <v>#N/A</v>
      </c>
      <c r="I50" s="302">
        <f>IF(ISNUMBER('実質公債費比率（分子）の構造'!M$53),'実質公債費比率（分子）の構造'!M$53,NA())</f>
        <v>595</v>
      </c>
      <c r="J50" s="302" t="e">
        <f>NA()</f>
        <v>#N/A</v>
      </c>
      <c r="K50" s="302" t="e">
        <f>NA()</f>
        <v>#N/A</v>
      </c>
      <c r="L50" s="302">
        <f>IF(ISNUMBER('実質公債費比率（分子）の構造'!N$53),'実質公債費比率（分子）の構造'!N$53,NA())</f>
        <v>626</v>
      </c>
      <c r="M50" s="302" t="e">
        <f>NA()</f>
        <v>#N/A</v>
      </c>
      <c r="N50" s="302" t="e">
        <f>NA()</f>
        <v>#N/A</v>
      </c>
      <c r="O50" s="302">
        <f>IF(ISNUMBER('実質公債費比率（分子）の構造'!O$53),'実質公債費比率（分子）の構造'!O$53,NA())</f>
        <v>751</v>
      </c>
      <c r="P50" s="302" t="e">
        <f>NA()</f>
        <v>#N/A</v>
      </c>
    </row>
    <row r="53" spans="1:16" x14ac:dyDescent="0.15">
      <c r="A53" s="299" t="s">
        <v>123</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108</v>
      </c>
      <c r="C55" s="301"/>
      <c r="D55" s="301" t="s">
        <v>127</v>
      </c>
      <c r="E55" s="301" t="s">
        <v>108</v>
      </c>
      <c r="F55" s="301"/>
      <c r="G55" s="301" t="s">
        <v>127</v>
      </c>
      <c r="H55" s="301" t="s">
        <v>108</v>
      </c>
      <c r="I55" s="301"/>
      <c r="J55" s="301" t="s">
        <v>127</v>
      </c>
      <c r="K55" s="301" t="s">
        <v>108</v>
      </c>
      <c r="L55" s="301"/>
      <c r="M55" s="301" t="s">
        <v>127</v>
      </c>
      <c r="N55" s="301" t="s">
        <v>108</v>
      </c>
      <c r="O55" s="301"/>
      <c r="P55" s="301" t="s">
        <v>127</v>
      </c>
    </row>
    <row r="56" spans="1:16" x14ac:dyDescent="0.15">
      <c r="A56" s="301" t="s">
        <v>45</v>
      </c>
      <c r="B56" s="301"/>
      <c r="C56" s="301"/>
      <c r="D56" s="301">
        <f>'将来負担比率（分子）の構造'!I$52</f>
        <v>20459</v>
      </c>
      <c r="E56" s="301"/>
      <c r="F56" s="301"/>
      <c r="G56" s="301">
        <f>'将来負担比率（分子）の構造'!J$52</f>
        <v>20730</v>
      </c>
      <c r="H56" s="301"/>
      <c r="I56" s="301"/>
      <c r="J56" s="301">
        <f>'将来負担比率（分子）の構造'!K$52</f>
        <v>20442</v>
      </c>
      <c r="K56" s="301"/>
      <c r="L56" s="301"/>
      <c r="M56" s="301">
        <f>'将来負担比率（分子）の構造'!L$52</f>
        <v>20046</v>
      </c>
      <c r="N56" s="301"/>
      <c r="O56" s="301"/>
      <c r="P56" s="301">
        <f>'将来負担比率（分子）の構造'!M$52</f>
        <v>19747</v>
      </c>
    </row>
    <row r="57" spans="1:16" x14ac:dyDescent="0.15">
      <c r="A57" s="301" t="s">
        <v>97</v>
      </c>
      <c r="B57" s="301"/>
      <c r="C57" s="301"/>
      <c r="D57" s="301">
        <f>'将来負担比率（分子）の構造'!I$51</f>
        <v>205</v>
      </c>
      <c r="E57" s="301"/>
      <c r="F57" s="301"/>
      <c r="G57" s="301">
        <f>'将来負担比率（分子）の構造'!J$51</f>
        <v>192</v>
      </c>
      <c r="H57" s="301"/>
      <c r="I57" s="301"/>
      <c r="J57" s="301">
        <f>'将来負担比率（分子）の構造'!K$51</f>
        <v>191</v>
      </c>
      <c r="K57" s="301"/>
      <c r="L57" s="301"/>
      <c r="M57" s="301">
        <f>'将来負担比率（分子）の構造'!L$51</f>
        <v>164</v>
      </c>
      <c r="N57" s="301"/>
      <c r="O57" s="301"/>
      <c r="P57" s="301">
        <f>'将来負担比率（分子）の構造'!M$51</f>
        <v>149</v>
      </c>
    </row>
    <row r="58" spans="1:16" x14ac:dyDescent="0.15">
      <c r="A58" s="301" t="s">
        <v>94</v>
      </c>
      <c r="B58" s="301"/>
      <c r="C58" s="301"/>
      <c r="D58" s="301">
        <f>'将来負担比率（分子）の構造'!I$50</f>
        <v>3659</v>
      </c>
      <c r="E58" s="301"/>
      <c r="F58" s="301"/>
      <c r="G58" s="301">
        <f>'将来負担比率（分子）の構造'!J$50</f>
        <v>3460</v>
      </c>
      <c r="H58" s="301"/>
      <c r="I58" s="301"/>
      <c r="J58" s="301">
        <f>'将来負担比率（分子）の構造'!K$50</f>
        <v>3356</v>
      </c>
      <c r="K58" s="301"/>
      <c r="L58" s="301"/>
      <c r="M58" s="301">
        <f>'将来負担比率（分子）の構造'!L$50</f>
        <v>3262</v>
      </c>
      <c r="N58" s="301"/>
      <c r="O58" s="301"/>
      <c r="P58" s="301">
        <f>'将来負担比率（分子）の構造'!M$50</f>
        <v>3806</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83</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74</v>
      </c>
      <c r="B61" s="301">
        <f>'将来負担比率（分子）の構造'!I$46</f>
        <v>335</v>
      </c>
      <c r="C61" s="301"/>
      <c r="D61" s="301"/>
      <c r="E61" s="301">
        <f>'将来負担比率（分子）の構造'!J$46</f>
        <v>319</v>
      </c>
      <c r="F61" s="301"/>
      <c r="G61" s="301"/>
      <c r="H61" s="301">
        <f>'将来負担比率（分子）の構造'!K$46</f>
        <v>273</v>
      </c>
      <c r="I61" s="301"/>
      <c r="J61" s="301"/>
      <c r="K61" s="301">
        <f>'将来負担比率（分子）の構造'!L$46</f>
        <v>277</v>
      </c>
      <c r="L61" s="301"/>
      <c r="M61" s="301"/>
      <c r="N61" s="301">
        <f>'将来負担比率（分子）の構造'!M$46</f>
        <v>263</v>
      </c>
      <c r="O61" s="301"/>
      <c r="P61" s="301"/>
    </row>
    <row r="62" spans="1:16" x14ac:dyDescent="0.15">
      <c r="A62" s="301" t="s">
        <v>75</v>
      </c>
      <c r="B62" s="301">
        <f>'将来負担比率（分子）の構造'!I$45</f>
        <v>1640</v>
      </c>
      <c r="C62" s="301"/>
      <c r="D62" s="301"/>
      <c r="E62" s="301">
        <f>'将来負担比率（分子）の構造'!J$45</f>
        <v>1477</v>
      </c>
      <c r="F62" s="301"/>
      <c r="G62" s="301"/>
      <c r="H62" s="301">
        <f>'将来負担比率（分子）の構造'!K$45</f>
        <v>1465</v>
      </c>
      <c r="I62" s="301"/>
      <c r="J62" s="301"/>
      <c r="K62" s="301">
        <f>'将来負担比率（分子）の構造'!L$45</f>
        <v>1328</v>
      </c>
      <c r="L62" s="301"/>
      <c r="M62" s="301"/>
      <c r="N62" s="301">
        <f>'将来負担比率（分子）の構造'!M$45</f>
        <v>1106</v>
      </c>
      <c r="O62" s="301"/>
      <c r="P62" s="301"/>
    </row>
    <row r="63" spans="1:16" x14ac:dyDescent="0.15">
      <c r="A63" s="301" t="s">
        <v>73</v>
      </c>
      <c r="B63" s="301">
        <f>'将来負担比率（分子）の構造'!I$44</f>
        <v>274</v>
      </c>
      <c r="C63" s="301"/>
      <c r="D63" s="301"/>
      <c r="E63" s="301">
        <f>'将来負担比率（分子）の構造'!J$44</f>
        <v>208</v>
      </c>
      <c r="F63" s="301"/>
      <c r="G63" s="301"/>
      <c r="H63" s="301">
        <f>'将来負担比率（分子）の構造'!K$44</f>
        <v>180</v>
      </c>
      <c r="I63" s="301"/>
      <c r="J63" s="301"/>
      <c r="K63" s="301">
        <f>'将来負担比率（分子）の構造'!L$44</f>
        <v>147</v>
      </c>
      <c r="L63" s="301"/>
      <c r="M63" s="301"/>
      <c r="N63" s="301">
        <f>'将来負担比率（分子）の構造'!M$44</f>
        <v>140</v>
      </c>
      <c r="O63" s="301"/>
      <c r="P63" s="301"/>
    </row>
    <row r="64" spans="1:16" x14ac:dyDescent="0.15">
      <c r="A64" s="301" t="s">
        <v>71</v>
      </c>
      <c r="B64" s="301">
        <f>'将来負担比率（分子）の構造'!I$43</f>
        <v>6923</v>
      </c>
      <c r="C64" s="301"/>
      <c r="D64" s="301"/>
      <c r="E64" s="301">
        <f>'将来負担比率（分子）の構造'!J$43</f>
        <v>6186</v>
      </c>
      <c r="F64" s="301"/>
      <c r="G64" s="301"/>
      <c r="H64" s="301">
        <f>'将来負担比率（分子）の構造'!K$43</f>
        <v>5948</v>
      </c>
      <c r="I64" s="301"/>
      <c r="J64" s="301"/>
      <c r="K64" s="301">
        <f>'将来負担比率（分子）の構造'!L$43</f>
        <v>5951</v>
      </c>
      <c r="L64" s="301"/>
      <c r="M64" s="301"/>
      <c r="N64" s="301">
        <f>'将来負担比率（分子）の構造'!M$43</f>
        <v>5647</v>
      </c>
      <c r="O64" s="301"/>
      <c r="P64" s="301"/>
    </row>
    <row r="65" spans="1:16" x14ac:dyDescent="0.15">
      <c r="A65" s="301" t="s">
        <v>65</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69</v>
      </c>
      <c r="B66" s="301">
        <f>'将来負担比率（分子）の構造'!I$41</f>
        <v>19549</v>
      </c>
      <c r="C66" s="301"/>
      <c r="D66" s="301"/>
      <c r="E66" s="301">
        <f>'将来負担比率（分子）の構造'!J$41</f>
        <v>19917</v>
      </c>
      <c r="F66" s="301"/>
      <c r="G66" s="301"/>
      <c r="H66" s="301">
        <f>'将来負担比率（分子）の構造'!K$41</f>
        <v>20410</v>
      </c>
      <c r="I66" s="301"/>
      <c r="J66" s="301"/>
      <c r="K66" s="301">
        <f>'将来負担比率（分子）の構造'!L$41</f>
        <v>20101</v>
      </c>
      <c r="L66" s="301"/>
      <c r="M66" s="301"/>
      <c r="N66" s="301">
        <f>'将来負担比率（分子）の構造'!M$41</f>
        <v>20354</v>
      </c>
      <c r="O66" s="301"/>
      <c r="P66" s="301"/>
    </row>
    <row r="67" spans="1:16" x14ac:dyDescent="0.15">
      <c r="A67" s="301" t="s">
        <v>99</v>
      </c>
      <c r="B67" s="301" t="e">
        <f>NA()</f>
        <v>#N/A</v>
      </c>
      <c r="C67" s="301">
        <f>IF(ISNUMBER('将来負担比率（分子）の構造'!I$53),IF('将来負担比率（分子）の構造'!I$53&lt;0,0,'将来負担比率（分子）の構造'!I$53),NA())</f>
        <v>4398</v>
      </c>
      <c r="D67" s="301" t="e">
        <f>NA()</f>
        <v>#N/A</v>
      </c>
      <c r="E67" s="301" t="e">
        <f>NA()</f>
        <v>#N/A</v>
      </c>
      <c r="F67" s="301">
        <f>IF(ISNUMBER('将来負担比率（分子）の構造'!J$53),IF('将来負担比率（分子）の構造'!J$53&lt;0,0,'将来負担比率（分子）の構造'!J$53),NA())</f>
        <v>3724</v>
      </c>
      <c r="G67" s="301" t="e">
        <f>NA()</f>
        <v>#N/A</v>
      </c>
      <c r="H67" s="301" t="e">
        <f>NA()</f>
        <v>#N/A</v>
      </c>
      <c r="I67" s="301">
        <f>IF(ISNUMBER('将来負担比率（分子）の構造'!K$53),IF('将来負担比率（分子）の構造'!K$53&lt;0,0,'将来負担比率（分子）の構造'!K$53),NA())</f>
        <v>4288</v>
      </c>
      <c r="J67" s="301" t="e">
        <f>NA()</f>
        <v>#N/A</v>
      </c>
      <c r="K67" s="301" t="e">
        <f>NA()</f>
        <v>#N/A</v>
      </c>
      <c r="L67" s="301">
        <f>IF(ISNUMBER('将来負担比率（分子）の構造'!L$53),IF('将来負担比率（分子）の構造'!L$53&lt;0,0,'将来負担比率（分子）の構造'!L$53),NA())</f>
        <v>4332</v>
      </c>
      <c r="M67" s="301" t="e">
        <f>NA()</f>
        <v>#N/A</v>
      </c>
      <c r="N67" s="301" t="e">
        <f>NA()</f>
        <v>#N/A</v>
      </c>
      <c r="O67" s="301">
        <f>IF(ISNUMBER('将来負担比率（分子）の構造'!M$53),IF('将来負担比率（分子）の構造'!M$53&lt;0,0,'将来負担比率（分子）の構造'!M$53),NA())</f>
        <v>3807</v>
      </c>
      <c r="P67" s="301" t="e">
        <f>NA()</f>
        <v>#N/A</v>
      </c>
    </row>
    <row r="70" spans="1:16" x14ac:dyDescent="0.15">
      <c r="A70" s="304" t="s">
        <v>128</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129</v>
      </c>
      <c r="B72" s="305">
        <f>基金残高に係る経年分析!F55</f>
        <v>2142</v>
      </c>
      <c r="C72" s="305">
        <f>基金残高に係る経年分析!G55</f>
        <v>2001</v>
      </c>
      <c r="D72" s="305">
        <f>基金残高に係る経年分析!H55</f>
        <v>2400</v>
      </c>
    </row>
    <row r="73" spans="1:16" x14ac:dyDescent="0.15">
      <c r="A73" s="303" t="s">
        <v>130</v>
      </c>
      <c r="B73" s="305">
        <f>基金残高に係る経年分析!F56</f>
        <v>1</v>
      </c>
      <c r="C73" s="305">
        <f>基金残高に係る経年分析!G56</f>
        <v>1</v>
      </c>
      <c r="D73" s="305">
        <f>基金残高に係る経年分析!H56</f>
        <v>1</v>
      </c>
    </row>
    <row r="74" spans="1:16" x14ac:dyDescent="0.15">
      <c r="A74" s="303" t="s">
        <v>133</v>
      </c>
      <c r="B74" s="305">
        <f>基金残高に係る経年分析!F57</f>
        <v>2218</v>
      </c>
      <c r="C74" s="305">
        <f>基金残高に係る経年分析!G57</f>
        <v>2000</v>
      </c>
      <c r="D74" s="305">
        <f>基金残高に係る経年分析!H57</f>
        <v>1921</v>
      </c>
    </row>
  </sheetData>
  <sheetProtection algorithmName="SHA-512" hashValue="dPlZCdeeM/VZzt4TqnR+CZRvRrngcMpoEIfNs+w1Bh3teMEi+vYpzaTZJS9Q4sj9EUeszQy3Ef9ai1n0lcOSfw==" saltValue="XHaRnSLG8YBjXlDISwM/f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29</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29</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558</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559</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8" t="s">
        <v>560</v>
      </c>
      <c r="AO43" s="1129"/>
      <c r="AP43" s="1129"/>
      <c r="AQ43" s="1129"/>
      <c r="AR43" s="1129"/>
      <c r="AS43" s="1129"/>
      <c r="AT43" s="1129"/>
      <c r="AU43" s="1129"/>
      <c r="AV43" s="1129"/>
      <c r="AW43" s="1129"/>
      <c r="AX43" s="1129"/>
      <c r="AY43" s="1129"/>
      <c r="AZ43" s="1129"/>
      <c r="BA43" s="1129"/>
      <c r="BB43" s="1129"/>
      <c r="BC43" s="1129"/>
      <c r="BD43" s="1129"/>
      <c r="BE43" s="1129"/>
      <c r="BF43" s="1129"/>
      <c r="BG43" s="1129"/>
      <c r="BH43" s="1129"/>
      <c r="BI43" s="1129"/>
      <c r="BJ43" s="1129"/>
      <c r="BK43" s="1129"/>
      <c r="BL43" s="1129"/>
      <c r="BM43" s="1129"/>
      <c r="BN43" s="1129"/>
      <c r="BO43" s="1129"/>
      <c r="BP43" s="1129"/>
      <c r="BQ43" s="1129"/>
      <c r="BR43" s="1129"/>
      <c r="BS43" s="1129"/>
      <c r="BT43" s="1129"/>
      <c r="BU43" s="1129"/>
      <c r="BV43" s="1129"/>
      <c r="BW43" s="1129"/>
      <c r="BX43" s="1129"/>
      <c r="BY43" s="1129"/>
      <c r="BZ43" s="1129"/>
      <c r="CA43" s="1129"/>
      <c r="CB43" s="1129"/>
      <c r="CC43" s="1129"/>
      <c r="CD43" s="1129"/>
      <c r="CE43" s="1129"/>
      <c r="CF43" s="1129"/>
      <c r="CG43" s="1129"/>
      <c r="CH43" s="1129"/>
      <c r="CI43" s="1129"/>
      <c r="CJ43" s="1129"/>
      <c r="CK43" s="1129"/>
      <c r="CL43" s="1129"/>
      <c r="CM43" s="1129"/>
      <c r="CN43" s="1129"/>
      <c r="CO43" s="1129"/>
      <c r="CP43" s="1129"/>
      <c r="CQ43" s="1129"/>
      <c r="CR43" s="1129"/>
      <c r="CS43" s="1129"/>
      <c r="CT43" s="1129"/>
      <c r="CU43" s="1129"/>
      <c r="CV43" s="1129"/>
      <c r="CW43" s="1129"/>
      <c r="CX43" s="1129"/>
      <c r="CY43" s="1129"/>
      <c r="CZ43" s="1129"/>
      <c r="DA43" s="1129"/>
      <c r="DB43" s="1129"/>
      <c r="DC43" s="1130"/>
    </row>
    <row r="44" spans="2:109" x14ac:dyDescent="0.15">
      <c r="B44" s="98"/>
      <c r="AN44" s="1131"/>
      <c r="AO44" s="1132"/>
      <c r="AP44" s="1132"/>
      <c r="AQ44" s="1132"/>
      <c r="AR44" s="1132"/>
      <c r="AS44" s="1132"/>
      <c r="AT44" s="1132"/>
      <c r="AU44" s="1132"/>
      <c r="AV44" s="1132"/>
      <c r="AW44" s="1132"/>
      <c r="AX44" s="1132"/>
      <c r="AY44" s="1132"/>
      <c r="AZ44" s="1132"/>
      <c r="BA44" s="1132"/>
      <c r="BB44" s="1132"/>
      <c r="BC44" s="1132"/>
      <c r="BD44" s="1132"/>
      <c r="BE44" s="1132"/>
      <c r="BF44" s="1132"/>
      <c r="BG44" s="1132"/>
      <c r="BH44" s="1132"/>
      <c r="BI44" s="1132"/>
      <c r="BJ44" s="1132"/>
      <c r="BK44" s="1132"/>
      <c r="BL44" s="1132"/>
      <c r="BM44" s="1132"/>
      <c r="BN44" s="1132"/>
      <c r="BO44" s="1132"/>
      <c r="BP44" s="1132"/>
      <c r="BQ44" s="1132"/>
      <c r="BR44" s="1132"/>
      <c r="BS44" s="1132"/>
      <c r="BT44" s="1132"/>
      <c r="BU44" s="1132"/>
      <c r="BV44" s="1132"/>
      <c r="BW44" s="1132"/>
      <c r="BX44" s="1132"/>
      <c r="BY44" s="1132"/>
      <c r="BZ44" s="1132"/>
      <c r="CA44" s="1132"/>
      <c r="CB44" s="1132"/>
      <c r="CC44" s="1132"/>
      <c r="CD44" s="1132"/>
      <c r="CE44" s="1132"/>
      <c r="CF44" s="1132"/>
      <c r="CG44" s="1132"/>
      <c r="CH44" s="1132"/>
      <c r="CI44" s="1132"/>
      <c r="CJ44" s="1132"/>
      <c r="CK44" s="1132"/>
      <c r="CL44" s="1132"/>
      <c r="CM44" s="1132"/>
      <c r="CN44" s="1132"/>
      <c r="CO44" s="1132"/>
      <c r="CP44" s="1132"/>
      <c r="CQ44" s="1132"/>
      <c r="CR44" s="1132"/>
      <c r="CS44" s="1132"/>
      <c r="CT44" s="1132"/>
      <c r="CU44" s="1132"/>
      <c r="CV44" s="1132"/>
      <c r="CW44" s="1132"/>
      <c r="CX44" s="1132"/>
      <c r="CY44" s="1132"/>
      <c r="CZ44" s="1132"/>
      <c r="DA44" s="1132"/>
      <c r="DB44" s="1132"/>
      <c r="DC44" s="1133"/>
    </row>
    <row r="45" spans="2:109" x14ac:dyDescent="0.15">
      <c r="B45" s="98"/>
      <c r="AN45" s="1131"/>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c r="BN45" s="1132"/>
      <c r="BO45" s="1132"/>
      <c r="BP45" s="1132"/>
      <c r="BQ45" s="1132"/>
      <c r="BR45" s="1132"/>
      <c r="BS45" s="1132"/>
      <c r="BT45" s="1132"/>
      <c r="BU45" s="1132"/>
      <c r="BV45" s="1132"/>
      <c r="BW45" s="1132"/>
      <c r="BX45" s="1132"/>
      <c r="BY45" s="1132"/>
      <c r="BZ45" s="1132"/>
      <c r="CA45" s="1132"/>
      <c r="CB45" s="1132"/>
      <c r="CC45" s="1132"/>
      <c r="CD45" s="1132"/>
      <c r="CE45" s="1132"/>
      <c r="CF45" s="1132"/>
      <c r="CG45" s="1132"/>
      <c r="CH45" s="1132"/>
      <c r="CI45" s="1132"/>
      <c r="CJ45" s="1132"/>
      <c r="CK45" s="1132"/>
      <c r="CL45" s="1132"/>
      <c r="CM45" s="1132"/>
      <c r="CN45" s="1132"/>
      <c r="CO45" s="1132"/>
      <c r="CP45" s="1132"/>
      <c r="CQ45" s="1132"/>
      <c r="CR45" s="1132"/>
      <c r="CS45" s="1132"/>
      <c r="CT45" s="1132"/>
      <c r="CU45" s="1132"/>
      <c r="CV45" s="1132"/>
      <c r="CW45" s="1132"/>
      <c r="CX45" s="1132"/>
      <c r="CY45" s="1132"/>
      <c r="CZ45" s="1132"/>
      <c r="DA45" s="1132"/>
      <c r="DB45" s="1132"/>
      <c r="DC45" s="1133"/>
    </row>
    <row r="46" spans="2:109" x14ac:dyDescent="0.15">
      <c r="B46" s="98"/>
      <c r="AN46" s="1131"/>
      <c r="AO46" s="1132"/>
      <c r="AP46" s="1132"/>
      <c r="AQ46" s="1132"/>
      <c r="AR46" s="1132"/>
      <c r="AS46" s="1132"/>
      <c r="AT46" s="1132"/>
      <c r="AU46" s="1132"/>
      <c r="AV46" s="1132"/>
      <c r="AW46" s="1132"/>
      <c r="AX46" s="1132"/>
      <c r="AY46" s="1132"/>
      <c r="AZ46" s="1132"/>
      <c r="BA46" s="1132"/>
      <c r="BB46" s="1132"/>
      <c r="BC46" s="1132"/>
      <c r="BD46" s="1132"/>
      <c r="BE46" s="1132"/>
      <c r="BF46" s="1132"/>
      <c r="BG46" s="1132"/>
      <c r="BH46" s="1132"/>
      <c r="BI46" s="1132"/>
      <c r="BJ46" s="1132"/>
      <c r="BK46" s="1132"/>
      <c r="BL46" s="1132"/>
      <c r="BM46" s="1132"/>
      <c r="BN46" s="1132"/>
      <c r="BO46" s="1132"/>
      <c r="BP46" s="1132"/>
      <c r="BQ46" s="1132"/>
      <c r="BR46" s="1132"/>
      <c r="BS46" s="1132"/>
      <c r="BT46" s="1132"/>
      <c r="BU46" s="1132"/>
      <c r="BV46" s="1132"/>
      <c r="BW46" s="1132"/>
      <c r="BX46" s="1132"/>
      <c r="BY46" s="1132"/>
      <c r="BZ46" s="1132"/>
      <c r="CA46" s="1132"/>
      <c r="CB46" s="1132"/>
      <c r="CC46" s="1132"/>
      <c r="CD46" s="1132"/>
      <c r="CE46" s="1132"/>
      <c r="CF46" s="1132"/>
      <c r="CG46" s="1132"/>
      <c r="CH46" s="1132"/>
      <c r="CI46" s="1132"/>
      <c r="CJ46" s="1132"/>
      <c r="CK46" s="1132"/>
      <c r="CL46" s="1132"/>
      <c r="CM46" s="1132"/>
      <c r="CN46" s="1132"/>
      <c r="CO46" s="1132"/>
      <c r="CP46" s="1132"/>
      <c r="CQ46" s="1132"/>
      <c r="CR46" s="1132"/>
      <c r="CS46" s="1132"/>
      <c r="CT46" s="1132"/>
      <c r="CU46" s="1132"/>
      <c r="CV46" s="1132"/>
      <c r="CW46" s="1132"/>
      <c r="CX46" s="1132"/>
      <c r="CY46" s="1132"/>
      <c r="CZ46" s="1132"/>
      <c r="DA46" s="1132"/>
      <c r="DB46" s="1132"/>
      <c r="DC46" s="1133"/>
    </row>
    <row r="47" spans="2:109" x14ac:dyDescent="0.15">
      <c r="B47" s="98"/>
      <c r="AN47" s="1134"/>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35"/>
      <c r="CL47" s="1135"/>
      <c r="CM47" s="1135"/>
      <c r="CN47" s="1135"/>
      <c r="CO47" s="1135"/>
      <c r="CP47" s="1135"/>
      <c r="CQ47" s="1135"/>
      <c r="CR47" s="1135"/>
      <c r="CS47" s="1135"/>
      <c r="CT47" s="1135"/>
      <c r="CU47" s="1135"/>
      <c r="CV47" s="1135"/>
      <c r="CW47" s="1135"/>
      <c r="CX47" s="1135"/>
      <c r="CY47" s="1135"/>
      <c r="CZ47" s="1135"/>
      <c r="DA47" s="1135"/>
      <c r="DB47" s="1135"/>
      <c r="DC47" s="1136"/>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170</v>
      </c>
    </row>
    <row r="50" spans="1:109" x14ac:dyDescent="0.15">
      <c r="B50" s="98"/>
      <c r="G50" s="1122"/>
      <c r="H50" s="1122"/>
      <c r="I50" s="1122"/>
      <c r="J50" s="1122"/>
      <c r="K50" s="337"/>
      <c r="L50" s="337"/>
      <c r="M50" s="342"/>
      <c r="N50" s="342"/>
      <c r="AN50" s="1140"/>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4" t="s">
        <v>533</v>
      </c>
      <c r="BQ50" s="1124"/>
      <c r="BR50" s="1124"/>
      <c r="BS50" s="1124"/>
      <c r="BT50" s="1124"/>
      <c r="BU50" s="1124"/>
      <c r="BV50" s="1124"/>
      <c r="BW50" s="1124"/>
      <c r="BX50" s="1124" t="s">
        <v>443</v>
      </c>
      <c r="BY50" s="1124"/>
      <c r="BZ50" s="1124"/>
      <c r="CA50" s="1124"/>
      <c r="CB50" s="1124"/>
      <c r="CC50" s="1124"/>
      <c r="CD50" s="1124"/>
      <c r="CE50" s="1124"/>
      <c r="CF50" s="1124" t="s">
        <v>534</v>
      </c>
      <c r="CG50" s="1124"/>
      <c r="CH50" s="1124"/>
      <c r="CI50" s="1124"/>
      <c r="CJ50" s="1124"/>
      <c r="CK50" s="1124"/>
      <c r="CL50" s="1124"/>
      <c r="CM50" s="1124"/>
      <c r="CN50" s="1124" t="s">
        <v>535</v>
      </c>
      <c r="CO50" s="1124"/>
      <c r="CP50" s="1124"/>
      <c r="CQ50" s="1124"/>
      <c r="CR50" s="1124"/>
      <c r="CS50" s="1124"/>
      <c r="CT50" s="1124"/>
      <c r="CU50" s="1124"/>
      <c r="CV50" s="1124" t="s">
        <v>536</v>
      </c>
      <c r="CW50" s="1124"/>
      <c r="CX50" s="1124"/>
      <c r="CY50" s="1124"/>
      <c r="CZ50" s="1124"/>
      <c r="DA50" s="1124"/>
      <c r="DB50" s="1124"/>
      <c r="DC50" s="1124"/>
    </row>
    <row r="51" spans="1:109" ht="13.5" customHeight="1" x14ac:dyDescent="0.15">
      <c r="B51" s="98"/>
      <c r="G51" s="1137"/>
      <c r="H51" s="1137"/>
      <c r="I51" s="1139"/>
      <c r="J51" s="1139"/>
      <c r="K51" s="1138"/>
      <c r="L51" s="1138"/>
      <c r="M51" s="1138"/>
      <c r="N51" s="1138"/>
      <c r="AM51" s="333"/>
      <c r="AN51" s="1125" t="s">
        <v>561</v>
      </c>
      <c r="AO51" s="1125"/>
      <c r="AP51" s="1125"/>
      <c r="AQ51" s="1125"/>
      <c r="AR51" s="1125"/>
      <c r="AS51" s="1125"/>
      <c r="AT51" s="1125"/>
      <c r="AU51" s="1125"/>
      <c r="AV51" s="1125"/>
      <c r="AW51" s="1125"/>
      <c r="AX51" s="1125"/>
      <c r="AY51" s="1125"/>
      <c r="AZ51" s="1125"/>
      <c r="BA51" s="1125"/>
      <c r="BB51" s="1125" t="s">
        <v>466</v>
      </c>
      <c r="BC51" s="1125"/>
      <c r="BD51" s="1125"/>
      <c r="BE51" s="1125"/>
      <c r="BF51" s="1125"/>
      <c r="BG51" s="1125"/>
      <c r="BH51" s="1125"/>
      <c r="BI51" s="1125"/>
      <c r="BJ51" s="1125"/>
      <c r="BK51" s="1125"/>
      <c r="BL51" s="1125"/>
      <c r="BM51" s="1125"/>
      <c r="BN51" s="1125"/>
      <c r="BO51" s="1125"/>
      <c r="BP51" s="1121">
        <v>60.2</v>
      </c>
      <c r="BQ51" s="1121"/>
      <c r="BR51" s="1121"/>
      <c r="BS51" s="1121"/>
      <c r="BT51" s="1121"/>
      <c r="BU51" s="1121"/>
      <c r="BV51" s="1121"/>
      <c r="BW51" s="1121"/>
      <c r="BX51" s="1121">
        <v>50</v>
      </c>
      <c r="BY51" s="1121"/>
      <c r="BZ51" s="1121"/>
      <c r="CA51" s="1121"/>
      <c r="CB51" s="1121"/>
      <c r="CC51" s="1121"/>
      <c r="CD51" s="1121"/>
      <c r="CE51" s="1121"/>
      <c r="CF51" s="1121">
        <v>57.3</v>
      </c>
      <c r="CG51" s="1121"/>
      <c r="CH51" s="1121"/>
      <c r="CI51" s="1121"/>
      <c r="CJ51" s="1121"/>
      <c r="CK51" s="1121"/>
      <c r="CL51" s="1121"/>
      <c r="CM51" s="1121"/>
      <c r="CN51" s="1121">
        <v>57.2</v>
      </c>
      <c r="CO51" s="1121"/>
      <c r="CP51" s="1121"/>
      <c r="CQ51" s="1121"/>
      <c r="CR51" s="1121"/>
      <c r="CS51" s="1121"/>
      <c r="CT51" s="1121"/>
      <c r="CU51" s="1121"/>
      <c r="CV51" s="1121">
        <v>47.8</v>
      </c>
      <c r="CW51" s="1121"/>
      <c r="CX51" s="1121"/>
      <c r="CY51" s="1121"/>
      <c r="CZ51" s="1121"/>
      <c r="DA51" s="1121"/>
      <c r="DB51" s="1121"/>
      <c r="DC51" s="1121"/>
    </row>
    <row r="52" spans="1:109" x14ac:dyDescent="0.15">
      <c r="B52" s="98"/>
      <c r="G52" s="1137"/>
      <c r="H52" s="1137"/>
      <c r="I52" s="1139"/>
      <c r="J52" s="1139"/>
      <c r="K52" s="1138"/>
      <c r="L52" s="1138"/>
      <c r="M52" s="1138"/>
      <c r="N52" s="1138"/>
      <c r="AM52" s="333"/>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1"/>
      <c r="BQ52" s="1121"/>
      <c r="BR52" s="1121"/>
      <c r="BS52" s="1121"/>
      <c r="BT52" s="1121"/>
      <c r="BU52" s="1121"/>
      <c r="BV52" s="1121"/>
      <c r="BW52" s="1121"/>
      <c r="BX52" s="1121"/>
      <c r="BY52" s="1121"/>
      <c r="BZ52" s="1121"/>
      <c r="CA52" s="1121"/>
      <c r="CB52" s="1121"/>
      <c r="CC52" s="1121"/>
      <c r="CD52" s="1121"/>
      <c r="CE52" s="1121"/>
      <c r="CF52" s="1121"/>
      <c r="CG52" s="1121"/>
      <c r="CH52" s="1121"/>
      <c r="CI52" s="1121"/>
      <c r="CJ52" s="1121"/>
      <c r="CK52" s="1121"/>
      <c r="CL52" s="1121"/>
      <c r="CM52" s="1121"/>
      <c r="CN52" s="1121"/>
      <c r="CO52" s="1121"/>
      <c r="CP52" s="1121"/>
      <c r="CQ52" s="1121"/>
      <c r="CR52" s="1121"/>
      <c r="CS52" s="1121"/>
      <c r="CT52" s="1121"/>
      <c r="CU52" s="1121"/>
      <c r="CV52" s="1121"/>
      <c r="CW52" s="1121"/>
      <c r="CX52" s="1121"/>
      <c r="CY52" s="1121"/>
      <c r="CZ52" s="1121"/>
      <c r="DA52" s="1121"/>
      <c r="DB52" s="1121"/>
      <c r="DC52" s="1121"/>
    </row>
    <row r="53" spans="1:109" x14ac:dyDescent="0.15">
      <c r="A53" s="322"/>
      <c r="B53" s="98"/>
      <c r="G53" s="1137"/>
      <c r="H53" s="1137"/>
      <c r="I53" s="1122"/>
      <c r="J53" s="1122"/>
      <c r="K53" s="1138"/>
      <c r="L53" s="1138"/>
      <c r="M53" s="1138"/>
      <c r="N53" s="1138"/>
      <c r="AM53" s="333"/>
      <c r="AN53" s="1125"/>
      <c r="AO53" s="1125"/>
      <c r="AP53" s="1125"/>
      <c r="AQ53" s="1125"/>
      <c r="AR53" s="1125"/>
      <c r="AS53" s="1125"/>
      <c r="AT53" s="1125"/>
      <c r="AU53" s="1125"/>
      <c r="AV53" s="1125"/>
      <c r="AW53" s="1125"/>
      <c r="AX53" s="1125"/>
      <c r="AY53" s="1125"/>
      <c r="AZ53" s="1125"/>
      <c r="BA53" s="1125"/>
      <c r="BB53" s="1125" t="s">
        <v>147</v>
      </c>
      <c r="BC53" s="1125"/>
      <c r="BD53" s="1125"/>
      <c r="BE53" s="1125"/>
      <c r="BF53" s="1125"/>
      <c r="BG53" s="1125"/>
      <c r="BH53" s="1125"/>
      <c r="BI53" s="1125"/>
      <c r="BJ53" s="1125"/>
      <c r="BK53" s="1125"/>
      <c r="BL53" s="1125"/>
      <c r="BM53" s="1125"/>
      <c r="BN53" s="1125"/>
      <c r="BO53" s="1125"/>
      <c r="BP53" s="1121">
        <v>64.5</v>
      </c>
      <c r="BQ53" s="1121"/>
      <c r="BR53" s="1121"/>
      <c r="BS53" s="1121"/>
      <c r="BT53" s="1121"/>
      <c r="BU53" s="1121"/>
      <c r="BV53" s="1121"/>
      <c r="BW53" s="1121"/>
      <c r="BX53" s="1121">
        <v>64.7</v>
      </c>
      <c r="BY53" s="1121"/>
      <c r="BZ53" s="1121"/>
      <c r="CA53" s="1121"/>
      <c r="CB53" s="1121"/>
      <c r="CC53" s="1121"/>
      <c r="CD53" s="1121"/>
      <c r="CE53" s="1121"/>
      <c r="CF53" s="1121">
        <v>66.099999999999994</v>
      </c>
      <c r="CG53" s="1121"/>
      <c r="CH53" s="1121"/>
      <c r="CI53" s="1121"/>
      <c r="CJ53" s="1121"/>
      <c r="CK53" s="1121"/>
      <c r="CL53" s="1121"/>
      <c r="CM53" s="1121"/>
      <c r="CN53" s="1121">
        <v>67.8</v>
      </c>
      <c r="CO53" s="1121"/>
      <c r="CP53" s="1121"/>
      <c r="CQ53" s="1121"/>
      <c r="CR53" s="1121"/>
      <c r="CS53" s="1121"/>
      <c r="CT53" s="1121"/>
      <c r="CU53" s="1121"/>
      <c r="CV53" s="1121">
        <v>68.400000000000006</v>
      </c>
      <c r="CW53" s="1121"/>
      <c r="CX53" s="1121"/>
      <c r="CY53" s="1121"/>
      <c r="CZ53" s="1121"/>
      <c r="DA53" s="1121"/>
      <c r="DB53" s="1121"/>
      <c r="DC53" s="1121"/>
    </row>
    <row r="54" spans="1:109" x14ac:dyDescent="0.15">
      <c r="A54" s="322"/>
      <c r="B54" s="98"/>
      <c r="G54" s="1137"/>
      <c r="H54" s="1137"/>
      <c r="I54" s="1122"/>
      <c r="J54" s="1122"/>
      <c r="K54" s="1138"/>
      <c r="L54" s="1138"/>
      <c r="M54" s="1138"/>
      <c r="N54" s="1138"/>
      <c r="AM54" s="333"/>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1"/>
      <c r="BQ54" s="1121"/>
      <c r="BR54" s="1121"/>
      <c r="BS54" s="1121"/>
      <c r="BT54" s="1121"/>
      <c r="BU54" s="1121"/>
      <c r="BV54" s="1121"/>
      <c r="BW54" s="1121"/>
      <c r="BX54" s="1121"/>
      <c r="BY54" s="1121"/>
      <c r="BZ54" s="1121"/>
      <c r="CA54" s="1121"/>
      <c r="CB54" s="1121"/>
      <c r="CC54" s="1121"/>
      <c r="CD54" s="1121"/>
      <c r="CE54" s="1121"/>
      <c r="CF54" s="1121"/>
      <c r="CG54" s="1121"/>
      <c r="CH54" s="1121"/>
      <c r="CI54" s="1121"/>
      <c r="CJ54" s="1121"/>
      <c r="CK54" s="1121"/>
      <c r="CL54" s="1121"/>
      <c r="CM54" s="1121"/>
      <c r="CN54" s="1121"/>
      <c r="CO54" s="1121"/>
      <c r="CP54" s="1121"/>
      <c r="CQ54" s="1121"/>
      <c r="CR54" s="1121"/>
      <c r="CS54" s="1121"/>
      <c r="CT54" s="1121"/>
      <c r="CU54" s="1121"/>
      <c r="CV54" s="1121"/>
      <c r="CW54" s="1121"/>
      <c r="CX54" s="1121"/>
      <c r="CY54" s="1121"/>
      <c r="CZ54" s="1121"/>
      <c r="DA54" s="1121"/>
      <c r="DB54" s="1121"/>
      <c r="DC54" s="1121"/>
    </row>
    <row r="55" spans="1:109" x14ac:dyDescent="0.15">
      <c r="A55" s="322"/>
      <c r="B55" s="98"/>
      <c r="G55" s="1122"/>
      <c r="H55" s="1122"/>
      <c r="I55" s="1122"/>
      <c r="J55" s="1122"/>
      <c r="K55" s="1138"/>
      <c r="L55" s="1138"/>
      <c r="M55" s="1138"/>
      <c r="N55" s="1138"/>
      <c r="AN55" s="1124" t="s">
        <v>17</v>
      </c>
      <c r="AO55" s="1124"/>
      <c r="AP55" s="1124"/>
      <c r="AQ55" s="1124"/>
      <c r="AR55" s="1124"/>
      <c r="AS55" s="1124"/>
      <c r="AT55" s="1124"/>
      <c r="AU55" s="1124"/>
      <c r="AV55" s="1124"/>
      <c r="AW55" s="1124"/>
      <c r="AX55" s="1124"/>
      <c r="AY55" s="1124"/>
      <c r="AZ55" s="1124"/>
      <c r="BA55" s="1124"/>
      <c r="BB55" s="1125" t="s">
        <v>466</v>
      </c>
      <c r="BC55" s="1125"/>
      <c r="BD55" s="1125"/>
      <c r="BE55" s="1125"/>
      <c r="BF55" s="1125"/>
      <c r="BG55" s="1125"/>
      <c r="BH55" s="1125"/>
      <c r="BI55" s="1125"/>
      <c r="BJ55" s="1125"/>
      <c r="BK55" s="1125"/>
      <c r="BL55" s="1125"/>
      <c r="BM55" s="1125"/>
      <c r="BN55" s="1125"/>
      <c r="BO55" s="1125"/>
      <c r="BP55" s="1121">
        <v>52.3</v>
      </c>
      <c r="BQ55" s="1121"/>
      <c r="BR55" s="1121"/>
      <c r="BS55" s="1121"/>
      <c r="BT55" s="1121"/>
      <c r="BU55" s="1121"/>
      <c r="BV55" s="1121"/>
      <c r="BW55" s="1121"/>
      <c r="BX55" s="1121">
        <v>55.4</v>
      </c>
      <c r="BY55" s="1121"/>
      <c r="BZ55" s="1121"/>
      <c r="CA55" s="1121"/>
      <c r="CB55" s="1121"/>
      <c r="CC55" s="1121"/>
      <c r="CD55" s="1121"/>
      <c r="CE55" s="1121"/>
      <c r="CF55" s="1121">
        <v>52.7</v>
      </c>
      <c r="CG55" s="1121"/>
      <c r="CH55" s="1121"/>
      <c r="CI55" s="1121"/>
      <c r="CJ55" s="1121"/>
      <c r="CK55" s="1121"/>
      <c r="CL55" s="1121"/>
      <c r="CM55" s="1121"/>
      <c r="CN55" s="1121">
        <v>49.7</v>
      </c>
      <c r="CO55" s="1121"/>
      <c r="CP55" s="1121"/>
      <c r="CQ55" s="1121"/>
      <c r="CR55" s="1121"/>
      <c r="CS55" s="1121"/>
      <c r="CT55" s="1121"/>
      <c r="CU55" s="1121"/>
      <c r="CV55" s="1121">
        <v>37.299999999999997</v>
      </c>
      <c r="CW55" s="1121"/>
      <c r="CX55" s="1121"/>
      <c r="CY55" s="1121"/>
      <c r="CZ55" s="1121"/>
      <c r="DA55" s="1121"/>
      <c r="DB55" s="1121"/>
      <c r="DC55" s="1121"/>
    </row>
    <row r="56" spans="1:109" x14ac:dyDescent="0.15">
      <c r="A56" s="322"/>
      <c r="B56" s="98"/>
      <c r="G56" s="1122"/>
      <c r="H56" s="1122"/>
      <c r="I56" s="1122"/>
      <c r="J56" s="1122"/>
      <c r="K56" s="1138"/>
      <c r="L56" s="1138"/>
      <c r="M56" s="1138"/>
      <c r="N56" s="1138"/>
      <c r="AN56" s="1124"/>
      <c r="AO56" s="1124"/>
      <c r="AP56" s="1124"/>
      <c r="AQ56" s="1124"/>
      <c r="AR56" s="1124"/>
      <c r="AS56" s="1124"/>
      <c r="AT56" s="1124"/>
      <c r="AU56" s="1124"/>
      <c r="AV56" s="1124"/>
      <c r="AW56" s="1124"/>
      <c r="AX56" s="1124"/>
      <c r="AY56" s="1124"/>
      <c r="AZ56" s="1124"/>
      <c r="BA56" s="1124"/>
      <c r="BB56" s="1125"/>
      <c r="BC56" s="1125"/>
      <c r="BD56" s="1125"/>
      <c r="BE56" s="1125"/>
      <c r="BF56" s="1125"/>
      <c r="BG56" s="1125"/>
      <c r="BH56" s="1125"/>
      <c r="BI56" s="1125"/>
      <c r="BJ56" s="1125"/>
      <c r="BK56" s="1125"/>
      <c r="BL56" s="1125"/>
      <c r="BM56" s="1125"/>
      <c r="BN56" s="1125"/>
      <c r="BO56" s="1125"/>
      <c r="BP56" s="1121"/>
      <c r="BQ56" s="1121"/>
      <c r="BR56" s="1121"/>
      <c r="BS56" s="1121"/>
      <c r="BT56" s="1121"/>
      <c r="BU56" s="1121"/>
      <c r="BV56" s="1121"/>
      <c r="BW56" s="1121"/>
      <c r="BX56" s="1121"/>
      <c r="BY56" s="1121"/>
      <c r="BZ56" s="1121"/>
      <c r="CA56" s="1121"/>
      <c r="CB56" s="1121"/>
      <c r="CC56" s="1121"/>
      <c r="CD56" s="1121"/>
      <c r="CE56" s="1121"/>
      <c r="CF56" s="1121"/>
      <c r="CG56" s="1121"/>
      <c r="CH56" s="1121"/>
      <c r="CI56" s="1121"/>
      <c r="CJ56" s="1121"/>
      <c r="CK56" s="1121"/>
      <c r="CL56" s="1121"/>
      <c r="CM56" s="1121"/>
      <c r="CN56" s="1121"/>
      <c r="CO56" s="1121"/>
      <c r="CP56" s="1121"/>
      <c r="CQ56" s="1121"/>
      <c r="CR56" s="1121"/>
      <c r="CS56" s="1121"/>
      <c r="CT56" s="1121"/>
      <c r="CU56" s="1121"/>
      <c r="CV56" s="1121"/>
      <c r="CW56" s="1121"/>
      <c r="CX56" s="1121"/>
      <c r="CY56" s="1121"/>
      <c r="CZ56" s="1121"/>
      <c r="DA56" s="1121"/>
      <c r="DB56" s="1121"/>
      <c r="DC56" s="1121"/>
    </row>
    <row r="57" spans="1:109" s="322" customFormat="1" x14ac:dyDescent="0.15">
      <c r="B57" s="328"/>
      <c r="G57" s="1122"/>
      <c r="H57" s="1122"/>
      <c r="I57" s="1126"/>
      <c r="J57" s="1126"/>
      <c r="K57" s="1138"/>
      <c r="L57" s="1138"/>
      <c r="M57" s="1138"/>
      <c r="N57" s="1138"/>
      <c r="AM57" s="51"/>
      <c r="AN57" s="1124"/>
      <c r="AO57" s="1124"/>
      <c r="AP57" s="1124"/>
      <c r="AQ57" s="1124"/>
      <c r="AR57" s="1124"/>
      <c r="AS57" s="1124"/>
      <c r="AT57" s="1124"/>
      <c r="AU57" s="1124"/>
      <c r="AV57" s="1124"/>
      <c r="AW57" s="1124"/>
      <c r="AX57" s="1124"/>
      <c r="AY57" s="1124"/>
      <c r="AZ57" s="1124"/>
      <c r="BA57" s="1124"/>
      <c r="BB57" s="1125" t="s">
        <v>147</v>
      </c>
      <c r="BC57" s="1125"/>
      <c r="BD57" s="1125"/>
      <c r="BE57" s="1125"/>
      <c r="BF57" s="1125"/>
      <c r="BG57" s="1125"/>
      <c r="BH57" s="1125"/>
      <c r="BI57" s="1125"/>
      <c r="BJ57" s="1125"/>
      <c r="BK57" s="1125"/>
      <c r="BL57" s="1125"/>
      <c r="BM57" s="1125"/>
      <c r="BN57" s="1125"/>
      <c r="BO57" s="1125"/>
      <c r="BP57" s="1121">
        <v>57.1</v>
      </c>
      <c r="BQ57" s="1121"/>
      <c r="BR57" s="1121"/>
      <c r="BS57" s="1121"/>
      <c r="BT57" s="1121"/>
      <c r="BU57" s="1121"/>
      <c r="BV57" s="1121"/>
      <c r="BW57" s="1121"/>
      <c r="BX57" s="1121">
        <v>58.7</v>
      </c>
      <c r="BY57" s="1121"/>
      <c r="BZ57" s="1121"/>
      <c r="CA57" s="1121"/>
      <c r="CB57" s="1121"/>
      <c r="CC57" s="1121"/>
      <c r="CD57" s="1121"/>
      <c r="CE57" s="1121"/>
      <c r="CF57" s="1121">
        <v>59.9</v>
      </c>
      <c r="CG57" s="1121"/>
      <c r="CH57" s="1121"/>
      <c r="CI57" s="1121"/>
      <c r="CJ57" s="1121"/>
      <c r="CK57" s="1121"/>
      <c r="CL57" s="1121"/>
      <c r="CM57" s="1121"/>
      <c r="CN57" s="1121">
        <v>60.1</v>
      </c>
      <c r="CO57" s="1121"/>
      <c r="CP57" s="1121"/>
      <c r="CQ57" s="1121"/>
      <c r="CR57" s="1121"/>
      <c r="CS57" s="1121"/>
      <c r="CT57" s="1121"/>
      <c r="CU57" s="1121"/>
      <c r="CV57" s="1121">
        <v>61.8</v>
      </c>
      <c r="CW57" s="1121"/>
      <c r="CX57" s="1121"/>
      <c r="CY57" s="1121"/>
      <c r="CZ57" s="1121"/>
      <c r="DA57" s="1121"/>
      <c r="DB57" s="1121"/>
      <c r="DC57" s="1121"/>
      <c r="DD57" s="347"/>
      <c r="DE57" s="328"/>
    </row>
    <row r="58" spans="1:109" s="322" customFormat="1" x14ac:dyDescent="0.15">
      <c r="A58" s="51"/>
      <c r="B58" s="328"/>
      <c r="G58" s="1122"/>
      <c r="H58" s="1122"/>
      <c r="I58" s="1126"/>
      <c r="J58" s="1126"/>
      <c r="K58" s="1138"/>
      <c r="L58" s="1138"/>
      <c r="M58" s="1138"/>
      <c r="N58" s="1138"/>
      <c r="AM58" s="51"/>
      <c r="AN58" s="1124"/>
      <c r="AO58" s="1124"/>
      <c r="AP58" s="1124"/>
      <c r="AQ58" s="1124"/>
      <c r="AR58" s="1124"/>
      <c r="AS58" s="1124"/>
      <c r="AT58" s="1124"/>
      <c r="AU58" s="1124"/>
      <c r="AV58" s="1124"/>
      <c r="AW58" s="1124"/>
      <c r="AX58" s="1124"/>
      <c r="AY58" s="1124"/>
      <c r="AZ58" s="1124"/>
      <c r="BA58" s="1124"/>
      <c r="BB58" s="1125"/>
      <c r="BC58" s="1125"/>
      <c r="BD58" s="1125"/>
      <c r="BE58" s="1125"/>
      <c r="BF58" s="1125"/>
      <c r="BG58" s="1125"/>
      <c r="BH58" s="1125"/>
      <c r="BI58" s="1125"/>
      <c r="BJ58" s="1125"/>
      <c r="BK58" s="1125"/>
      <c r="BL58" s="1125"/>
      <c r="BM58" s="1125"/>
      <c r="BN58" s="1125"/>
      <c r="BO58" s="1125"/>
      <c r="BP58" s="1121"/>
      <c r="BQ58" s="1121"/>
      <c r="BR58" s="1121"/>
      <c r="BS58" s="1121"/>
      <c r="BT58" s="1121"/>
      <c r="BU58" s="1121"/>
      <c r="BV58" s="1121"/>
      <c r="BW58" s="1121"/>
      <c r="BX58" s="1121"/>
      <c r="BY58" s="1121"/>
      <c r="BZ58" s="1121"/>
      <c r="CA58" s="1121"/>
      <c r="CB58" s="1121"/>
      <c r="CC58" s="1121"/>
      <c r="CD58" s="1121"/>
      <c r="CE58" s="1121"/>
      <c r="CF58" s="1121"/>
      <c r="CG58" s="1121"/>
      <c r="CH58" s="1121"/>
      <c r="CI58" s="1121"/>
      <c r="CJ58" s="1121"/>
      <c r="CK58" s="1121"/>
      <c r="CL58" s="1121"/>
      <c r="CM58" s="1121"/>
      <c r="CN58" s="1121"/>
      <c r="CO58" s="1121"/>
      <c r="CP58" s="1121"/>
      <c r="CQ58" s="1121"/>
      <c r="CR58" s="1121"/>
      <c r="CS58" s="1121"/>
      <c r="CT58" s="1121"/>
      <c r="CU58" s="1121"/>
      <c r="CV58" s="1121"/>
      <c r="CW58" s="1121"/>
      <c r="CX58" s="1121"/>
      <c r="CY58" s="1121"/>
      <c r="CZ58" s="1121"/>
      <c r="DA58" s="1121"/>
      <c r="DB58" s="1121"/>
      <c r="DC58" s="1121"/>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328</v>
      </c>
    </row>
    <row r="64" spans="1:109" x14ac:dyDescent="0.15">
      <c r="B64" s="98"/>
      <c r="G64" s="331"/>
      <c r="N64" s="345"/>
      <c r="AM64" s="331"/>
      <c r="AN64" s="331" t="s">
        <v>559</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8" t="s">
        <v>93</v>
      </c>
      <c r="AO65" s="1129"/>
      <c r="AP65" s="1129"/>
      <c r="AQ65" s="1129"/>
      <c r="AR65" s="1129"/>
      <c r="AS65" s="1129"/>
      <c r="AT65" s="1129"/>
      <c r="AU65" s="1129"/>
      <c r="AV65" s="1129"/>
      <c r="AW65" s="1129"/>
      <c r="AX65" s="1129"/>
      <c r="AY65" s="1129"/>
      <c r="AZ65" s="1129"/>
      <c r="BA65" s="1129"/>
      <c r="BB65" s="1129"/>
      <c r="BC65" s="1129"/>
      <c r="BD65" s="1129"/>
      <c r="BE65" s="1129"/>
      <c r="BF65" s="1129"/>
      <c r="BG65" s="1129"/>
      <c r="BH65" s="1129"/>
      <c r="BI65" s="1129"/>
      <c r="BJ65" s="1129"/>
      <c r="BK65" s="1129"/>
      <c r="BL65" s="1129"/>
      <c r="BM65" s="1129"/>
      <c r="BN65" s="1129"/>
      <c r="BO65" s="1129"/>
      <c r="BP65" s="1129"/>
      <c r="BQ65" s="1129"/>
      <c r="BR65" s="1129"/>
      <c r="BS65" s="1129"/>
      <c r="BT65" s="1129"/>
      <c r="BU65" s="1129"/>
      <c r="BV65" s="1129"/>
      <c r="BW65" s="1129"/>
      <c r="BX65" s="1129"/>
      <c r="BY65" s="1129"/>
      <c r="BZ65" s="1129"/>
      <c r="CA65" s="1129"/>
      <c r="CB65" s="1129"/>
      <c r="CC65" s="1129"/>
      <c r="CD65" s="1129"/>
      <c r="CE65" s="1129"/>
      <c r="CF65" s="1129"/>
      <c r="CG65" s="1129"/>
      <c r="CH65" s="1129"/>
      <c r="CI65" s="1129"/>
      <c r="CJ65" s="1129"/>
      <c r="CK65" s="1129"/>
      <c r="CL65" s="1129"/>
      <c r="CM65" s="1129"/>
      <c r="CN65" s="1129"/>
      <c r="CO65" s="1129"/>
      <c r="CP65" s="1129"/>
      <c r="CQ65" s="1129"/>
      <c r="CR65" s="1129"/>
      <c r="CS65" s="1129"/>
      <c r="CT65" s="1129"/>
      <c r="CU65" s="1129"/>
      <c r="CV65" s="1129"/>
      <c r="CW65" s="1129"/>
      <c r="CX65" s="1129"/>
      <c r="CY65" s="1129"/>
      <c r="CZ65" s="1129"/>
      <c r="DA65" s="1129"/>
      <c r="DB65" s="1129"/>
      <c r="DC65" s="1130"/>
    </row>
    <row r="66" spans="2:107" x14ac:dyDescent="0.15">
      <c r="B66" s="98"/>
      <c r="AN66" s="1131"/>
      <c r="AO66" s="1132"/>
      <c r="AP66" s="1132"/>
      <c r="AQ66" s="1132"/>
      <c r="AR66" s="1132"/>
      <c r="AS66" s="1132"/>
      <c r="AT66" s="1132"/>
      <c r="AU66" s="1132"/>
      <c r="AV66" s="1132"/>
      <c r="AW66" s="1132"/>
      <c r="AX66" s="1132"/>
      <c r="AY66" s="1132"/>
      <c r="AZ66" s="1132"/>
      <c r="BA66" s="1132"/>
      <c r="BB66" s="1132"/>
      <c r="BC66" s="1132"/>
      <c r="BD66" s="1132"/>
      <c r="BE66" s="1132"/>
      <c r="BF66" s="1132"/>
      <c r="BG66" s="1132"/>
      <c r="BH66" s="1132"/>
      <c r="BI66" s="1132"/>
      <c r="BJ66" s="1132"/>
      <c r="BK66" s="1132"/>
      <c r="BL66" s="1132"/>
      <c r="BM66" s="1132"/>
      <c r="BN66" s="1132"/>
      <c r="BO66" s="1132"/>
      <c r="BP66" s="1132"/>
      <c r="BQ66" s="1132"/>
      <c r="BR66" s="1132"/>
      <c r="BS66" s="1132"/>
      <c r="BT66" s="1132"/>
      <c r="BU66" s="1132"/>
      <c r="BV66" s="1132"/>
      <c r="BW66" s="1132"/>
      <c r="BX66" s="1132"/>
      <c r="BY66" s="1132"/>
      <c r="BZ66" s="1132"/>
      <c r="CA66" s="1132"/>
      <c r="CB66" s="1132"/>
      <c r="CC66" s="1132"/>
      <c r="CD66" s="1132"/>
      <c r="CE66" s="1132"/>
      <c r="CF66" s="1132"/>
      <c r="CG66" s="1132"/>
      <c r="CH66" s="1132"/>
      <c r="CI66" s="1132"/>
      <c r="CJ66" s="1132"/>
      <c r="CK66" s="1132"/>
      <c r="CL66" s="1132"/>
      <c r="CM66" s="1132"/>
      <c r="CN66" s="1132"/>
      <c r="CO66" s="1132"/>
      <c r="CP66" s="1132"/>
      <c r="CQ66" s="1132"/>
      <c r="CR66" s="1132"/>
      <c r="CS66" s="1132"/>
      <c r="CT66" s="1132"/>
      <c r="CU66" s="1132"/>
      <c r="CV66" s="1132"/>
      <c r="CW66" s="1132"/>
      <c r="CX66" s="1132"/>
      <c r="CY66" s="1132"/>
      <c r="CZ66" s="1132"/>
      <c r="DA66" s="1132"/>
      <c r="DB66" s="1132"/>
      <c r="DC66" s="1133"/>
    </row>
    <row r="67" spans="2:107" x14ac:dyDescent="0.15">
      <c r="B67" s="98"/>
      <c r="AN67" s="1131"/>
      <c r="AO67" s="1132"/>
      <c r="AP67" s="1132"/>
      <c r="AQ67" s="1132"/>
      <c r="AR67" s="1132"/>
      <c r="AS67" s="1132"/>
      <c r="AT67" s="1132"/>
      <c r="AU67" s="1132"/>
      <c r="AV67" s="1132"/>
      <c r="AW67" s="1132"/>
      <c r="AX67" s="1132"/>
      <c r="AY67" s="1132"/>
      <c r="AZ67" s="1132"/>
      <c r="BA67" s="1132"/>
      <c r="BB67" s="1132"/>
      <c r="BC67" s="1132"/>
      <c r="BD67" s="1132"/>
      <c r="BE67" s="1132"/>
      <c r="BF67" s="1132"/>
      <c r="BG67" s="1132"/>
      <c r="BH67" s="1132"/>
      <c r="BI67" s="1132"/>
      <c r="BJ67" s="1132"/>
      <c r="BK67" s="1132"/>
      <c r="BL67" s="1132"/>
      <c r="BM67" s="1132"/>
      <c r="BN67" s="1132"/>
      <c r="BO67" s="1132"/>
      <c r="BP67" s="1132"/>
      <c r="BQ67" s="1132"/>
      <c r="BR67" s="1132"/>
      <c r="BS67" s="1132"/>
      <c r="BT67" s="1132"/>
      <c r="BU67" s="1132"/>
      <c r="BV67" s="1132"/>
      <c r="BW67" s="1132"/>
      <c r="BX67" s="1132"/>
      <c r="BY67" s="1132"/>
      <c r="BZ67" s="1132"/>
      <c r="CA67" s="1132"/>
      <c r="CB67" s="1132"/>
      <c r="CC67" s="1132"/>
      <c r="CD67" s="1132"/>
      <c r="CE67" s="1132"/>
      <c r="CF67" s="1132"/>
      <c r="CG67" s="1132"/>
      <c r="CH67" s="1132"/>
      <c r="CI67" s="1132"/>
      <c r="CJ67" s="1132"/>
      <c r="CK67" s="1132"/>
      <c r="CL67" s="1132"/>
      <c r="CM67" s="1132"/>
      <c r="CN67" s="1132"/>
      <c r="CO67" s="1132"/>
      <c r="CP67" s="1132"/>
      <c r="CQ67" s="1132"/>
      <c r="CR67" s="1132"/>
      <c r="CS67" s="1132"/>
      <c r="CT67" s="1132"/>
      <c r="CU67" s="1132"/>
      <c r="CV67" s="1132"/>
      <c r="CW67" s="1132"/>
      <c r="CX67" s="1132"/>
      <c r="CY67" s="1132"/>
      <c r="CZ67" s="1132"/>
      <c r="DA67" s="1132"/>
      <c r="DB67" s="1132"/>
      <c r="DC67" s="1133"/>
    </row>
    <row r="68" spans="2:107" x14ac:dyDescent="0.15">
      <c r="B68" s="98"/>
      <c r="AN68" s="1131"/>
      <c r="AO68" s="1132"/>
      <c r="AP68" s="1132"/>
      <c r="AQ68" s="1132"/>
      <c r="AR68" s="1132"/>
      <c r="AS68" s="1132"/>
      <c r="AT68" s="1132"/>
      <c r="AU68" s="1132"/>
      <c r="AV68" s="1132"/>
      <c r="AW68" s="1132"/>
      <c r="AX68" s="1132"/>
      <c r="AY68" s="1132"/>
      <c r="AZ68" s="1132"/>
      <c r="BA68" s="1132"/>
      <c r="BB68" s="1132"/>
      <c r="BC68" s="1132"/>
      <c r="BD68" s="1132"/>
      <c r="BE68" s="1132"/>
      <c r="BF68" s="1132"/>
      <c r="BG68" s="1132"/>
      <c r="BH68" s="1132"/>
      <c r="BI68" s="1132"/>
      <c r="BJ68" s="1132"/>
      <c r="BK68" s="1132"/>
      <c r="BL68" s="1132"/>
      <c r="BM68" s="1132"/>
      <c r="BN68" s="1132"/>
      <c r="BO68" s="1132"/>
      <c r="BP68" s="1132"/>
      <c r="BQ68" s="1132"/>
      <c r="BR68" s="1132"/>
      <c r="BS68" s="1132"/>
      <c r="BT68" s="1132"/>
      <c r="BU68" s="1132"/>
      <c r="BV68" s="1132"/>
      <c r="BW68" s="1132"/>
      <c r="BX68" s="1132"/>
      <c r="BY68" s="1132"/>
      <c r="BZ68" s="1132"/>
      <c r="CA68" s="1132"/>
      <c r="CB68" s="1132"/>
      <c r="CC68" s="1132"/>
      <c r="CD68" s="1132"/>
      <c r="CE68" s="1132"/>
      <c r="CF68" s="1132"/>
      <c r="CG68" s="1132"/>
      <c r="CH68" s="1132"/>
      <c r="CI68" s="1132"/>
      <c r="CJ68" s="1132"/>
      <c r="CK68" s="1132"/>
      <c r="CL68" s="1132"/>
      <c r="CM68" s="1132"/>
      <c r="CN68" s="1132"/>
      <c r="CO68" s="1132"/>
      <c r="CP68" s="1132"/>
      <c r="CQ68" s="1132"/>
      <c r="CR68" s="1132"/>
      <c r="CS68" s="1132"/>
      <c r="CT68" s="1132"/>
      <c r="CU68" s="1132"/>
      <c r="CV68" s="1132"/>
      <c r="CW68" s="1132"/>
      <c r="CX68" s="1132"/>
      <c r="CY68" s="1132"/>
      <c r="CZ68" s="1132"/>
      <c r="DA68" s="1132"/>
      <c r="DB68" s="1132"/>
      <c r="DC68" s="1133"/>
    </row>
    <row r="69" spans="2:107" x14ac:dyDescent="0.15">
      <c r="B69" s="98"/>
      <c r="AN69" s="1134"/>
      <c r="AO69" s="1135"/>
      <c r="AP69" s="1135"/>
      <c r="AQ69" s="1135"/>
      <c r="AR69" s="1135"/>
      <c r="AS69" s="1135"/>
      <c r="AT69" s="1135"/>
      <c r="AU69" s="1135"/>
      <c r="AV69" s="1135"/>
      <c r="AW69" s="1135"/>
      <c r="AX69" s="1135"/>
      <c r="AY69" s="1135"/>
      <c r="AZ69" s="1135"/>
      <c r="BA69" s="1135"/>
      <c r="BB69" s="1135"/>
      <c r="BC69" s="1135"/>
      <c r="BD69" s="1135"/>
      <c r="BE69" s="1135"/>
      <c r="BF69" s="1135"/>
      <c r="BG69" s="1135"/>
      <c r="BH69" s="1135"/>
      <c r="BI69" s="1135"/>
      <c r="BJ69" s="1135"/>
      <c r="BK69" s="1135"/>
      <c r="BL69" s="1135"/>
      <c r="BM69" s="1135"/>
      <c r="BN69" s="1135"/>
      <c r="BO69" s="1135"/>
      <c r="BP69" s="1135"/>
      <c r="BQ69" s="1135"/>
      <c r="BR69" s="1135"/>
      <c r="BS69" s="1135"/>
      <c r="BT69" s="1135"/>
      <c r="BU69" s="1135"/>
      <c r="BV69" s="1135"/>
      <c r="BW69" s="1135"/>
      <c r="BX69" s="1135"/>
      <c r="BY69" s="1135"/>
      <c r="BZ69" s="1135"/>
      <c r="CA69" s="1135"/>
      <c r="CB69" s="1135"/>
      <c r="CC69" s="1135"/>
      <c r="CD69" s="1135"/>
      <c r="CE69" s="1135"/>
      <c r="CF69" s="1135"/>
      <c r="CG69" s="1135"/>
      <c r="CH69" s="1135"/>
      <c r="CI69" s="1135"/>
      <c r="CJ69" s="1135"/>
      <c r="CK69" s="1135"/>
      <c r="CL69" s="1135"/>
      <c r="CM69" s="1135"/>
      <c r="CN69" s="1135"/>
      <c r="CO69" s="1135"/>
      <c r="CP69" s="1135"/>
      <c r="CQ69" s="1135"/>
      <c r="CR69" s="1135"/>
      <c r="CS69" s="1135"/>
      <c r="CT69" s="1135"/>
      <c r="CU69" s="1135"/>
      <c r="CV69" s="1135"/>
      <c r="CW69" s="1135"/>
      <c r="CX69" s="1135"/>
      <c r="CY69" s="1135"/>
      <c r="CZ69" s="1135"/>
      <c r="DA69" s="1135"/>
      <c r="DB69" s="1135"/>
      <c r="DC69" s="1136"/>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170</v>
      </c>
    </row>
    <row r="72" spans="2:107" x14ac:dyDescent="0.15">
      <c r="B72" s="98"/>
      <c r="G72" s="1122"/>
      <c r="H72" s="1122"/>
      <c r="I72" s="1122"/>
      <c r="J72" s="1122"/>
      <c r="K72" s="337"/>
      <c r="L72" s="337"/>
      <c r="M72" s="342"/>
      <c r="N72" s="342"/>
      <c r="AN72" s="1140"/>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4" t="s">
        <v>533</v>
      </c>
      <c r="BQ72" s="1124"/>
      <c r="BR72" s="1124"/>
      <c r="BS72" s="1124"/>
      <c r="BT72" s="1124"/>
      <c r="BU72" s="1124"/>
      <c r="BV72" s="1124"/>
      <c r="BW72" s="1124"/>
      <c r="BX72" s="1124" t="s">
        <v>443</v>
      </c>
      <c r="BY72" s="1124"/>
      <c r="BZ72" s="1124"/>
      <c r="CA72" s="1124"/>
      <c r="CB72" s="1124"/>
      <c r="CC72" s="1124"/>
      <c r="CD72" s="1124"/>
      <c r="CE72" s="1124"/>
      <c r="CF72" s="1124" t="s">
        <v>534</v>
      </c>
      <c r="CG72" s="1124"/>
      <c r="CH72" s="1124"/>
      <c r="CI72" s="1124"/>
      <c r="CJ72" s="1124"/>
      <c r="CK72" s="1124"/>
      <c r="CL72" s="1124"/>
      <c r="CM72" s="1124"/>
      <c r="CN72" s="1124" t="s">
        <v>535</v>
      </c>
      <c r="CO72" s="1124"/>
      <c r="CP72" s="1124"/>
      <c r="CQ72" s="1124"/>
      <c r="CR72" s="1124"/>
      <c r="CS72" s="1124"/>
      <c r="CT72" s="1124"/>
      <c r="CU72" s="1124"/>
      <c r="CV72" s="1124" t="s">
        <v>536</v>
      </c>
      <c r="CW72" s="1124"/>
      <c r="CX72" s="1124"/>
      <c r="CY72" s="1124"/>
      <c r="CZ72" s="1124"/>
      <c r="DA72" s="1124"/>
      <c r="DB72" s="1124"/>
      <c r="DC72" s="1124"/>
    </row>
    <row r="73" spans="2:107" x14ac:dyDescent="0.15">
      <c r="B73" s="98"/>
      <c r="G73" s="1137"/>
      <c r="H73" s="1137"/>
      <c r="I73" s="1137"/>
      <c r="J73" s="1137"/>
      <c r="K73" s="1123"/>
      <c r="L73" s="1123"/>
      <c r="M73" s="1123"/>
      <c r="N73" s="1123"/>
      <c r="AM73" s="333"/>
      <c r="AN73" s="1125" t="s">
        <v>561</v>
      </c>
      <c r="AO73" s="1125"/>
      <c r="AP73" s="1125"/>
      <c r="AQ73" s="1125"/>
      <c r="AR73" s="1125"/>
      <c r="AS73" s="1125"/>
      <c r="AT73" s="1125"/>
      <c r="AU73" s="1125"/>
      <c r="AV73" s="1125"/>
      <c r="AW73" s="1125"/>
      <c r="AX73" s="1125"/>
      <c r="AY73" s="1125"/>
      <c r="AZ73" s="1125"/>
      <c r="BA73" s="1125"/>
      <c r="BB73" s="1125" t="s">
        <v>466</v>
      </c>
      <c r="BC73" s="1125"/>
      <c r="BD73" s="1125"/>
      <c r="BE73" s="1125"/>
      <c r="BF73" s="1125"/>
      <c r="BG73" s="1125"/>
      <c r="BH73" s="1125"/>
      <c r="BI73" s="1125"/>
      <c r="BJ73" s="1125"/>
      <c r="BK73" s="1125"/>
      <c r="BL73" s="1125"/>
      <c r="BM73" s="1125"/>
      <c r="BN73" s="1125"/>
      <c r="BO73" s="1125"/>
      <c r="BP73" s="1121">
        <v>60.2</v>
      </c>
      <c r="BQ73" s="1121"/>
      <c r="BR73" s="1121"/>
      <c r="BS73" s="1121"/>
      <c r="BT73" s="1121"/>
      <c r="BU73" s="1121"/>
      <c r="BV73" s="1121"/>
      <c r="BW73" s="1121"/>
      <c r="BX73" s="1121">
        <v>50</v>
      </c>
      <c r="BY73" s="1121"/>
      <c r="BZ73" s="1121"/>
      <c r="CA73" s="1121"/>
      <c r="CB73" s="1121"/>
      <c r="CC73" s="1121"/>
      <c r="CD73" s="1121"/>
      <c r="CE73" s="1121"/>
      <c r="CF73" s="1121">
        <v>57.3</v>
      </c>
      <c r="CG73" s="1121"/>
      <c r="CH73" s="1121"/>
      <c r="CI73" s="1121"/>
      <c r="CJ73" s="1121"/>
      <c r="CK73" s="1121"/>
      <c r="CL73" s="1121"/>
      <c r="CM73" s="1121"/>
      <c r="CN73" s="1121">
        <v>57.2</v>
      </c>
      <c r="CO73" s="1121"/>
      <c r="CP73" s="1121"/>
      <c r="CQ73" s="1121"/>
      <c r="CR73" s="1121"/>
      <c r="CS73" s="1121"/>
      <c r="CT73" s="1121"/>
      <c r="CU73" s="1121"/>
      <c r="CV73" s="1121">
        <v>47.8</v>
      </c>
      <c r="CW73" s="1121"/>
      <c r="CX73" s="1121"/>
      <c r="CY73" s="1121"/>
      <c r="CZ73" s="1121"/>
      <c r="DA73" s="1121"/>
      <c r="DB73" s="1121"/>
      <c r="DC73" s="1121"/>
    </row>
    <row r="74" spans="2:107" x14ac:dyDescent="0.15">
      <c r="B74" s="98"/>
      <c r="G74" s="1137"/>
      <c r="H74" s="1137"/>
      <c r="I74" s="1137"/>
      <c r="J74" s="1137"/>
      <c r="K74" s="1123"/>
      <c r="L74" s="1123"/>
      <c r="M74" s="1123"/>
      <c r="N74" s="1123"/>
      <c r="AM74" s="333"/>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1"/>
      <c r="BQ74" s="1121"/>
      <c r="BR74" s="1121"/>
      <c r="BS74" s="1121"/>
      <c r="BT74" s="1121"/>
      <c r="BU74" s="1121"/>
      <c r="BV74" s="1121"/>
      <c r="BW74" s="1121"/>
      <c r="BX74" s="1121"/>
      <c r="BY74" s="1121"/>
      <c r="BZ74" s="1121"/>
      <c r="CA74" s="1121"/>
      <c r="CB74" s="1121"/>
      <c r="CC74" s="1121"/>
      <c r="CD74" s="1121"/>
      <c r="CE74" s="1121"/>
      <c r="CF74" s="1121"/>
      <c r="CG74" s="1121"/>
      <c r="CH74" s="1121"/>
      <c r="CI74" s="1121"/>
      <c r="CJ74" s="1121"/>
      <c r="CK74" s="1121"/>
      <c r="CL74" s="1121"/>
      <c r="CM74" s="1121"/>
      <c r="CN74" s="1121"/>
      <c r="CO74" s="1121"/>
      <c r="CP74" s="1121"/>
      <c r="CQ74" s="1121"/>
      <c r="CR74" s="1121"/>
      <c r="CS74" s="1121"/>
      <c r="CT74" s="1121"/>
      <c r="CU74" s="1121"/>
      <c r="CV74" s="1121"/>
      <c r="CW74" s="1121"/>
      <c r="CX74" s="1121"/>
      <c r="CY74" s="1121"/>
      <c r="CZ74" s="1121"/>
      <c r="DA74" s="1121"/>
      <c r="DB74" s="1121"/>
      <c r="DC74" s="1121"/>
    </row>
    <row r="75" spans="2:107" x14ac:dyDescent="0.15">
      <c r="B75" s="98"/>
      <c r="G75" s="1137"/>
      <c r="H75" s="1137"/>
      <c r="I75" s="1122"/>
      <c r="J75" s="1122"/>
      <c r="K75" s="1138"/>
      <c r="L75" s="1138"/>
      <c r="M75" s="1138"/>
      <c r="N75" s="1138"/>
      <c r="AM75" s="333"/>
      <c r="AN75" s="1125"/>
      <c r="AO75" s="1125"/>
      <c r="AP75" s="1125"/>
      <c r="AQ75" s="1125"/>
      <c r="AR75" s="1125"/>
      <c r="AS75" s="1125"/>
      <c r="AT75" s="1125"/>
      <c r="AU75" s="1125"/>
      <c r="AV75" s="1125"/>
      <c r="AW75" s="1125"/>
      <c r="AX75" s="1125"/>
      <c r="AY75" s="1125"/>
      <c r="AZ75" s="1125"/>
      <c r="BA75" s="1125"/>
      <c r="BB75" s="1125" t="s">
        <v>407</v>
      </c>
      <c r="BC75" s="1125"/>
      <c r="BD75" s="1125"/>
      <c r="BE75" s="1125"/>
      <c r="BF75" s="1125"/>
      <c r="BG75" s="1125"/>
      <c r="BH75" s="1125"/>
      <c r="BI75" s="1125"/>
      <c r="BJ75" s="1125"/>
      <c r="BK75" s="1125"/>
      <c r="BL75" s="1125"/>
      <c r="BM75" s="1125"/>
      <c r="BN75" s="1125"/>
      <c r="BO75" s="1125"/>
      <c r="BP75" s="1121">
        <v>5.8</v>
      </c>
      <c r="BQ75" s="1121"/>
      <c r="BR75" s="1121"/>
      <c r="BS75" s="1121"/>
      <c r="BT75" s="1121"/>
      <c r="BU75" s="1121"/>
      <c r="BV75" s="1121"/>
      <c r="BW75" s="1121"/>
      <c r="BX75" s="1121">
        <v>6.4</v>
      </c>
      <c r="BY75" s="1121"/>
      <c r="BZ75" s="1121"/>
      <c r="CA75" s="1121"/>
      <c r="CB75" s="1121"/>
      <c r="CC75" s="1121"/>
      <c r="CD75" s="1121"/>
      <c r="CE75" s="1121"/>
      <c r="CF75" s="1121">
        <v>7.3</v>
      </c>
      <c r="CG75" s="1121"/>
      <c r="CH75" s="1121"/>
      <c r="CI75" s="1121"/>
      <c r="CJ75" s="1121"/>
      <c r="CK75" s="1121"/>
      <c r="CL75" s="1121"/>
      <c r="CM75" s="1121"/>
      <c r="CN75" s="1121">
        <v>7.9</v>
      </c>
      <c r="CO75" s="1121"/>
      <c r="CP75" s="1121"/>
      <c r="CQ75" s="1121"/>
      <c r="CR75" s="1121"/>
      <c r="CS75" s="1121"/>
      <c r="CT75" s="1121"/>
      <c r="CU75" s="1121"/>
      <c r="CV75" s="1121">
        <v>8.5</v>
      </c>
      <c r="CW75" s="1121"/>
      <c r="CX75" s="1121"/>
      <c r="CY75" s="1121"/>
      <c r="CZ75" s="1121"/>
      <c r="DA75" s="1121"/>
      <c r="DB75" s="1121"/>
      <c r="DC75" s="1121"/>
    </row>
    <row r="76" spans="2:107" x14ac:dyDescent="0.15">
      <c r="B76" s="98"/>
      <c r="G76" s="1137"/>
      <c r="H76" s="1137"/>
      <c r="I76" s="1122"/>
      <c r="J76" s="1122"/>
      <c r="K76" s="1138"/>
      <c r="L76" s="1138"/>
      <c r="M76" s="1138"/>
      <c r="N76" s="1138"/>
      <c r="AM76" s="333"/>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1"/>
      <c r="BQ76" s="1121"/>
      <c r="BR76" s="1121"/>
      <c r="BS76" s="1121"/>
      <c r="BT76" s="1121"/>
      <c r="BU76" s="1121"/>
      <c r="BV76" s="1121"/>
      <c r="BW76" s="1121"/>
      <c r="BX76" s="1121"/>
      <c r="BY76" s="1121"/>
      <c r="BZ76" s="1121"/>
      <c r="CA76" s="1121"/>
      <c r="CB76" s="1121"/>
      <c r="CC76" s="1121"/>
      <c r="CD76" s="1121"/>
      <c r="CE76" s="1121"/>
      <c r="CF76" s="1121"/>
      <c r="CG76" s="1121"/>
      <c r="CH76" s="1121"/>
      <c r="CI76" s="1121"/>
      <c r="CJ76" s="1121"/>
      <c r="CK76" s="1121"/>
      <c r="CL76" s="1121"/>
      <c r="CM76" s="1121"/>
      <c r="CN76" s="1121"/>
      <c r="CO76" s="1121"/>
      <c r="CP76" s="1121"/>
      <c r="CQ76" s="1121"/>
      <c r="CR76" s="1121"/>
      <c r="CS76" s="1121"/>
      <c r="CT76" s="1121"/>
      <c r="CU76" s="1121"/>
      <c r="CV76" s="1121"/>
      <c r="CW76" s="1121"/>
      <c r="CX76" s="1121"/>
      <c r="CY76" s="1121"/>
      <c r="CZ76" s="1121"/>
      <c r="DA76" s="1121"/>
      <c r="DB76" s="1121"/>
      <c r="DC76" s="1121"/>
    </row>
    <row r="77" spans="2:107" x14ac:dyDescent="0.15">
      <c r="B77" s="98"/>
      <c r="G77" s="1122"/>
      <c r="H77" s="1122"/>
      <c r="I77" s="1122"/>
      <c r="J77" s="1122"/>
      <c r="K77" s="1123"/>
      <c r="L77" s="1123"/>
      <c r="M77" s="1123"/>
      <c r="N77" s="1123"/>
      <c r="AN77" s="1124" t="s">
        <v>17</v>
      </c>
      <c r="AO77" s="1124"/>
      <c r="AP77" s="1124"/>
      <c r="AQ77" s="1124"/>
      <c r="AR77" s="1124"/>
      <c r="AS77" s="1124"/>
      <c r="AT77" s="1124"/>
      <c r="AU77" s="1124"/>
      <c r="AV77" s="1124"/>
      <c r="AW77" s="1124"/>
      <c r="AX77" s="1124"/>
      <c r="AY77" s="1124"/>
      <c r="AZ77" s="1124"/>
      <c r="BA77" s="1124"/>
      <c r="BB77" s="1125" t="s">
        <v>466</v>
      </c>
      <c r="BC77" s="1125"/>
      <c r="BD77" s="1125"/>
      <c r="BE77" s="1125"/>
      <c r="BF77" s="1125"/>
      <c r="BG77" s="1125"/>
      <c r="BH77" s="1125"/>
      <c r="BI77" s="1125"/>
      <c r="BJ77" s="1125"/>
      <c r="BK77" s="1125"/>
      <c r="BL77" s="1125"/>
      <c r="BM77" s="1125"/>
      <c r="BN77" s="1125"/>
      <c r="BO77" s="1125"/>
      <c r="BP77" s="1121">
        <v>52.3</v>
      </c>
      <c r="BQ77" s="1121"/>
      <c r="BR77" s="1121"/>
      <c r="BS77" s="1121"/>
      <c r="BT77" s="1121"/>
      <c r="BU77" s="1121"/>
      <c r="BV77" s="1121"/>
      <c r="BW77" s="1121"/>
      <c r="BX77" s="1121">
        <v>55.4</v>
      </c>
      <c r="BY77" s="1121"/>
      <c r="BZ77" s="1121"/>
      <c r="CA77" s="1121"/>
      <c r="CB77" s="1121"/>
      <c r="CC77" s="1121"/>
      <c r="CD77" s="1121"/>
      <c r="CE77" s="1121"/>
      <c r="CF77" s="1121">
        <v>52.7</v>
      </c>
      <c r="CG77" s="1121"/>
      <c r="CH77" s="1121"/>
      <c r="CI77" s="1121"/>
      <c r="CJ77" s="1121"/>
      <c r="CK77" s="1121"/>
      <c r="CL77" s="1121"/>
      <c r="CM77" s="1121"/>
      <c r="CN77" s="1121">
        <v>49.7</v>
      </c>
      <c r="CO77" s="1121"/>
      <c r="CP77" s="1121"/>
      <c r="CQ77" s="1121"/>
      <c r="CR77" s="1121"/>
      <c r="CS77" s="1121"/>
      <c r="CT77" s="1121"/>
      <c r="CU77" s="1121"/>
      <c r="CV77" s="1121">
        <v>37.299999999999997</v>
      </c>
      <c r="CW77" s="1121"/>
      <c r="CX77" s="1121"/>
      <c r="CY77" s="1121"/>
      <c r="CZ77" s="1121"/>
      <c r="DA77" s="1121"/>
      <c r="DB77" s="1121"/>
      <c r="DC77" s="1121"/>
    </row>
    <row r="78" spans="2:107" x14ac:dyDescent="0.15">
      <c r="B78" s="98"/>
      <c r="G78" s="1122"/>
      <c r="H78" s="1122"/>
      <c r="I78" s="1122"/>
      <c r="J78" s="1122"/>
      <c r="K78" s="1123"/>
      <c r="L78" s="1123"/>
      <c r="M78" s="1123"/>
      <c r="N78" s="1123"/>
      <c r="AN78" s="1124"/>
      <c r="AO78" s="1124"/>
      <c r="AP78" s="1124"/>
      <c r="AQ78" s="1124"/>
      <c r="AR78" s="1124"/>
      <c r="AS78" s="1124"/>
      <c r="AT78" s="1124"/>
      <c r="AU78" s="1124"/>
      <c r="AV78" s="1124"/>
      <c r="AW78" s="1124"/>
      <c r="AX78" s="1124"/>
      <c r="AY78" s="1124"/>
      <c r="AZ78" s="1124"/>
      <c r="BA78" s="1124"/>
      <c r="BB78" s="1125"/>
      <c r="BC78" s="1125"/>
      <c r="BD78" s="1125"/>
      <c r="BE78" s="1125"/>
      <c r="BF78" s="1125"/>
      <c r="BG78" s="1125"/>
      <c r="BH78" s="1125"/>
      <c r="BI78" s="1125"/>
      <c r="BJ78" s="1125"/>
      <c r="BK78" s="1125"/>
      <c r="BL78" s="1125"/>
      <c r="BM78" s="1125"/>
      <c r="BN78" s="1125"/>
      <c r="BO78" s="1125"/>
      <c r="BP78" s="1121"/>
      <c r="BQ78" s="1121"/>
      <c r="BR78" s="1121"/>
      <c r="BS78" s="1121"/>
      <c r="BT78" s="1121"/>
      <c r="BU78" s="1121"/>
      <c r="BV78" s="1121"/>
      <c r="BW78" s="1121"/>
      <c r="BX78" s="1121"/>
      <c r="BY78" s="1121"/>
      <c r="BZ78" s="1121"/>
      <c r="CA78" s="1121"/>
      <c r="CB78" s="1121"/>
      <c r="CC78" s="1121"/>
      <c r="CD78" s="1121"/>
      <c r="CE78" s="1121"/>
      <c r="CF78" s="1121"/>
      <c r="CG78" s="1121"/>
      <c r="CH78" s="1121"/>
      <c r="CI78" s="1121"/>
      <c r="CJ78" s="1121"/>
      <c r="CK78" s="1121"/>
      <c r="CL78" s="1121"/>
      <c r="CM78" s="1121"/>
      <c r="CN78" s="1121"/>
      <c r="CO78" s="1121"/>
      <c r="CP78" s="1121"/>
      <c r="CQ78" s="1121"/>
      <c r="CR78" s="1121"/>
      <c r="CS78" s="1121"/>
      <c r="CT78" s="1121"/>
      <c r="CU78" s="1121"/>
      <c r="CV78" s="1121"/>
      <c r="CW78" s="1121"/>
      <c r="CX78" s="1121"/>
      <c r="CY78" s="1121"/>
      <c r="CZ78" s="1121"/>
      <c r="DA78" s="1121"/>
      <c r="DB78" s="1121"/>
      <c r="DC78" s="1121"/>
    </row>
    <row r="79" spans="2:107" x14ac:dyDescent="0.15">
      <c r="B79" s="98"/>
      <c r="G79" s="1122"/>
      <c r="H79" s="1122"/>
      <c r="I79" s="1126"/>
      <c r="J79" s="1126"/>
      <c r="K79" s="1127"/>
      <c r="L79" s="1127"/>
      <c r="M79" s="1127"/>
      <c r="N79" s="1127"/>
      <c r="AN79" s="1124"/>
      <c r="AO79" s="1124"/>
      <c r="AP79" s="1124"/>
      <c r="AQ79" s="1124"/>
      <c r="AR79" s="1124"/>
      <c r="AS79" s="1124"/>
      <c r="AT79" s="1124"/>
      <c r="AU79" s="1124"/>
      <c r="AV79" s="1124"/>
      <c r="AW79" s="1124"/>
      <c r="AX79" s="1124"/>
      <c r="AY79" s="1124"/>
      <c r="AZ79" s="1124"/>
      <c r="BA79" s="1124"/>
      <c r="BB79" s="1125" t="s">
        <v>407</v>
      </c>
      <c r="BC79" s="1125"/>
      <c r="BD79" s="1125"/>
      <c r="BE79" s="1125"/>
      <c r="BF79" s="1125"/>
      <c r="BG79" s="1125"/>
      <c r="BH79" s="1125"/>
      <c r="BI79" s="1125"/>
      <c r="BJ79" s="1125"/>
      <c r="BK79" s="1125"/>
      <c r="BL79" s="1125"/>
      <c r="BM79" s="1125"/>
      <c r="BN79" s="1125"/>
      <c r="BO79" s="1125"/>
      <c r="BP79" s="1121">
        <v>10</v>
      </c>
      <c r="BQ79" s="1121"/>
      <c r="BR79" s="1121"/>
      <c r="BS79" s="1121"/>
      <c r="BT79" s="1121"/>
      <c r="BU79" s="1121"/>
      <c r="BV79" s="1121"/>
      <c r="BW79" s="1121"/>
      <c r="BX79" s="1121">
        <v>9.6999999999999993</v>
      </c>
      <c r="BY79" s="1121"/>
      <c r="BZ79" s="1121"/>
      <c r="CA79" s="1121"/>
      <c r="CB79" s="1121"/>
      <c r="CC79" s="1121"/>
      <c r="CD79" s="1121"/>
      <c r="CE79" s="1121"/>
      <c r="CF79" s="1121">
        <v>9.5</v>
      </c>
      <c r="CG79" s="1121"/>
      <c r="CH79" s="1121"/>
      <c r="CI79" s="1121"/>
      <c r="CJ79" s="1121"/>
      <c r="CK79" s="1121"/>
      <c r="CL79" s="1121"/>
      <c r="CM79" s="1121"/>
      <c r="CN79" s="1121">
        <v>9.1999999999999993</v>
      </c>
      <c r="CO79" s="1121"/>
      <c r="CP79" s="1121"/>
      <c r="CQ79" s="1121"/>
      <c r="CR79" s="1121"/>
      <c r="CS79" s="1121"/>
      <c r="CT79" s="1121"/>
      <c r="CU79" s="1121"/>
      <c r="CV79" s="1121">
        <v>8.6</v>
      </c>
      <c r="CW79" s="1121"/>
      <c r="CX79" s="1121"/>
      <c r="CY79" s="1121"/>
      <c r="CZ79" s="1121"/>
      <c r="DA79" s="1121"/>
      <c r="DB79" s="1121"/>
      <c r="DC79" s="1121"/>
    </row>
    <row r="80" spans="2:107" x14ac:dyDescent="0.15">
      <c r="B80" s="98"/>
      <c r="G80" s="1122"/>
      <c r="H80" s="1122"/>
      <c r="I80" s="1126"/>
      <c r="J80" s="1126"/>
      <c r="K80" s="1127"/>
      <c r="L80" s="1127"/>
      <c r="M80" s="1127"/>
      <c r="N80" s="1127"/>
      <c r="AN80" s="1124"/>
      <c r="AO80" s="1124"/>
      <c r="AP80" s="1124"/>
      <c r="AQ80" s="1124"/>
      <c r="AR80" s="1124"/>
      <c r="AS80" s="1124"/>
      <c r="AT80" s="1124"/>
      <c r="AU80" s="1124"/>
      <c r="AV80" s="1124"/>
      <c r="AW80" s="1124"/>
      <c r="AX80" s="1124"/>
      <c r="AY80" s="1124"/>
      <c r="AZ80" s="1124"/>
      <c r="BA80" s="1124"/>
      <c r="BB80" s="1125"/>
      <c r="BC80" s="1125"/>
      <c r="BD80" s="1125"/>
      <c r="BE80" s="1125"/>
      <c r="BF80" s="1125"/>
      <c r="BG80" s="1125"/>
      <c r="BH80" s="1125"/>
      <c r="BI80" s="1125"/>
      <c r="BJ80" s="1125"/>
      <c r="BK80" s="1125"/>
      <c r="BL80" s="1125"/>
      <c r="BM80" s="1125"/>
      <c r="BN80" s="1125"/>
      <c r="BO80" s="1125"/>
      <c r="BP80" s="1121"/>
      <c r="BQ80" s="1121"/>
      <c r="BR80" s="1121"/>
      <c r="BS80" s="1121"/>
      <c r="BT80" s="1121"/>
      <c r="BU80" s="1121"/>
      <c r="BV80" s="1121"/>
      <c r="BW80" s="1121"/>
      <c r="BX80" s="1121"/>
      <c r="BY80" s="1121"/>
      <c r="BZ80" s="1121"/>
      <c r="CA80" s="1121"/>
      <c r="CB80" s="1121"/>
      <c r="CC80" s="1121"/>
      <c r="CD80" s="1121"/>
      <c r="CE80" s="1121"/>
      <c r="CF80" s="1121"/>
      <c r="CG80" s="1121"/>
      <c r="CH80" s="1121"/>
      <c r="CI80" s="1121"/>
      <c r="CJ80" s="1121"/>
      <c r="CK80" s="1121"/>
      <c r="CL80" s="1121"/>
      <c r="CM80" s="1121"/>
      <c r="CN80" s="1121"/>
      <c r="CO80" s="1121"/>
      <c r="CP80" s="1121"/>
      <c r="CQ80" s="1121"/>
      <c r="CR80" s="1121"/>
      <c r="CS80" s="1121"/>
      <c r="CT80" s="1121"/>
      <c r="CU80" s="1121"/>
      <c r="CV80" s="1121"/>
      <c r="CW80" s="1121"/>
      <c r="CX80" s="1121"/>
      <c r="CY80" s="1121"/>
      <c r="CZ80" s="1121"/>
      <c r="DA80" s="1121"/>
      <c r="DB80" s="1121"/>
      <c r="DC80" s="1121"/>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877SSlM2N/aLb3nbIjs62wmOynFUIX16V/0VymRGUJZdTSo6P67lktg7qxgUBdzFGzGRueaqxglRs0jsJETqbg==" saltValue="cIfyMLxOeKO9esEFFfjW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7+tXxDQMNYVsPu7zh+w7LiWVGfaSo9e0yP9JDrvAGJXWZ68lAGov8czZUTLZiyPd6S5Ycjrd2zVbETu8UjNyBw==" saltValue="oWGv+7F5idwGoo8rOVXv2Q==" spinCount="100000" sheet="1" objects="1" scenarios="1"/>
  <phoneticPr fontId="33"/>
  <printOptions horizontalCentered="1" verticalCentered="1"/>
  <pageMargins left="0" right="0" top="0.19685039370078741" bottom="0.31496062992125984"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21pr2oDawQB3KsSmH+nnonn1l1VxYHNqD5YCkXZUYSXxfziXmwJh1Z6fa5EAbPFw6we1qulnBVXgVbh1CpO4Lg==" saltValue="6bqRctGCasGHD+oT6AJ4Xw==" spinCount="100000" sheet="1" objects="1" scenarios="1"/>
  <phoneticPr fontId="33"/>
  <printOptions horizontalCentered="1" verticalCentered="1"/>
  <pageMargins left="0" right="0" top="0.19685039370078741" bottom="0.31496062992125984"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2022-09-27T01:48:14Z</cp:lastPrinted>
  <dcterms:created xsi:type="dcterms:W3CDTF">2022-02-02T06:06:27Z</dcterms:created>
  <dcterms:modified xsi:type="dcterms:W3CDTF">2022-10-05T06:14:58Z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2022-09-26T00:30:35Z</vt:filetime>
  </property>
</Properties>
</file>