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71" i="12"/>
  <c r="AA72" i="12"/>
  <c r="AA73" i="12"/>
  <c r="AA74" i="12"/>
  <c r="AA75" i="12"/>
  <c r="AA69" i="12"/>
  <c r="AA68" i="12"/>
  <c r="AU63" i="12" l="1"/>
  <c r="AP63" i="12"/>
  <c r="AU23"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alcChain>
</file>

<file path=xl/sharedStrings.xml><?xml version="1.0" encoding="utf-8"?>
<sst xmlns="http://schemas.openxmlformats.org/spreadsheetml/2006/main" count="1124" uniqueCount="623">
  <si>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</si>
  <si>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</si>
  <si>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</si>
  <si>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</si>
  <si>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</si>
  <si>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</si>
  <si>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</si>
  <si>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</si>
  <si>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</si>
  <si>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</si>
  <si>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</si>
  <si>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</si>
  <si>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</si>
  <si>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</si>
  <si>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</si>
  <si>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</si>
  <si>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</si>
  <si>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</si>
  <si>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</si>
  <si>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</si>
  <si>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</si>
  <si>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</si>
  <si>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</si>
  <si>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</si>
  <si>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</si>
  <si>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</si>
  <si>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</si>
  <si>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</si>
  <si>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</si>
  <si>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</si>
  <si>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</si>
  <si>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</si>
  <si>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</si>
  <si>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</si>
  <si>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</si>
  <si>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</si>
  <si>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</si>
  <si>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</si>
  <si>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</si>
  <si>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</si>
  <si>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</si>
  <si>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</si>
  <si>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</si>
  <si>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</si>
  <si>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</si>
  <si>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</si>
  <si>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</si>
  <si>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</si>
  <si>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</si>
  <si>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</si>
  <si>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</si>
  <si>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</si>
  <si>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</si>
  <si>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</si>
  <si>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</si>
  <si>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</si>
  <si>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</si>
  <si>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</si>
  <si>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</si>
  <si>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</si>
  <si>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</si>
  <si>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</si>
  <si>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</si>
  <si>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</si>
  <si>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</si>
  <si>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</si>
  <si>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</si>
  <si>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</si>
  <si>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</si>
  <si>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</si>
  <si>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</si>
  <si>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</si>
  <si>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</si>
  <si>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</si>
  <si>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</si>
  <si>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</si>
  <si>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</si>
  <si>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</si>
  <si>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</si>
  <si>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</si>
  <si>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</si>
  <si>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</si>
  <si>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</si>
  <si>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</si>
  <si>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</si>
  <si>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</si>
  <si>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</si>
  <si>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</si>
  <si>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</si>
  <si>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</si>
  <si>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</si>
  <si>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</si>
  <si>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</si>
  <si>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</si>
  <si>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</si>
  <si>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</si>
  <si>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</si>
  <si>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</si>
  <si>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</si>
  <si>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</si>
  <si>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</si>
  <si>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</si>
  <si>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</si>
  <si>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</si>
  <si>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</si>
  <si>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</si>
  <si>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</si>
  <si>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</si>
  <si>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</si>
  <si>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</si>
  <si>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</si>
  <si>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</si>
  <si>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</si>
  <si>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</si>
  <si>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</si>
  <si>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</si>
  <si>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</si>
  <si>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</si>
  <si>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</si>
  <si>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</si>
  <si>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</si>
  <si>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</si>
  <si>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</si>
  <si>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</si>
  <si>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</si>
  <si>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</si>
  <si>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</si>
  <si>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</si>
  <si>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</si>
  <si>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</si>
  <si>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</si>
  <si>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</si>
  <si>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</si>
  <si>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</si>
  <si>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</si>
  <si>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</si>
  <si>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</si>
  <si>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</si>
  <si>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</si>
  <si>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</si>
  <si>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</si>
  <si>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</si>
  <si>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</si>
  <si>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</si>
  <si>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</si>
  <si>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</si>
  <si>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</si>
  <si>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</si>
  <si>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</si>
  <si>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</si>
  <si>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</si>
  <si>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</si>
  <si>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</si>
  <si>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</si>
  <si>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</si>
  <si>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</si>
  <si>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</si>
  <si>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</si>
  <si>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</si>
  <si>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</si>
  <si>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</si>
  <si>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</si>
  <si>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</si>
  <si>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</si>
  <si>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</si>
  <si>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</si>
  <si>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</si>
  <si>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</si>
  <si>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</si>
  <si>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</si>
  <si>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</si>
  <si>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</si>
  <si>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</si>
  <si>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</si>
  <si>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</si>
  <si>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</si>
  <si>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</si>
  <si>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</si>
  <si>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</si>
  <si>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</si>
  <si>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</si>
  <si>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</si>
  <si>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</si>
  <si>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</si>
  <si>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</si>
  <si>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</si>
  <si>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</si>
  <si>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</si>
  <si>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</si>
  <si>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</si>
  <si>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</si>
  <si>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</si>
  <si>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</si>
  <si>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</si>
  <si>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</si>
  <si>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</si>
  <si>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</si>
  <si>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</si>
  <si>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</si>
  <si>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</si>
  <si>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</si>
  <si>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</si>
  <si>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</si>
  <si>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</si>
  <si>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</si>
  <si>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</si>
  <si>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</si>
  <si>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</si>
  <si>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</si>
  <si>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</si>
  <si>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</si>
  <si>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</si>
  <si>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</si>
  <si>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</si>
  <si>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奈良県御所市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</si>
  <si>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</si>
  <si>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</si>
  <si>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</si>
  <si>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</si>
  <si>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</si>
  <si>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</si>
  <si>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</si>
  <si>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</si>
  <si>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</si>
  <si>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</si>
  <si>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</si>
  <si>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</si>
  <si>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</si>
  <si>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</si>
  <si>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</si>
  <si>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</si>
  <si>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</si>
  <si>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</si>
  <si>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</si>
  <si>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</si>
  <si>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</si>
  <si>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</si>
  <si>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</si>
  <si>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</si>
  <si>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</si>
  <si>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</si>
  <si>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</si>
  <si>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</si>
  <si>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</si>
  <si>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</si>
  <si>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</si>
  <si>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</si>
  <si>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</si>
  <si>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</si>
  <si>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</si>
  <si>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</si>
  <si>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</si>
  <si>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</si>
  <si>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</si>
  <si>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</si>
  <si>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</si>
  <si>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</si>
  <si>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</si>
  <si>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</si>
  <si>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</si>
  <si>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</si>
  <si>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</si>
  <si>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</si>
  <si>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</si>
  <si>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</si>
  <si>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</si>
  <si>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</si>
  <si>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</si>
  <si>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</si>
  <si>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</si>
  <si>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</si>
  <si>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</si>
  <si>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</si>
  <si>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</si>
  <si>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</si>
  <si>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</si>
  <si>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</si>
  <si>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</si>
  <si>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</si>
  <si>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</si>
  <si>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</si>
  <si>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</si>
  <si>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</si>
  <si>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</si>
  <si>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</si>
  <si>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</si>
  <si>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</si>
  <si>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</si>
  <si>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</si>
  <si>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</si>
  <si>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</si>
  <si>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</si>
  <si>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</si>
  <si>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</si>
  <si>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</si>
  <si>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</si>
  <si>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</si>
  <si>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</si>
  <si>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</si>
  <si>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</si>
  <si>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</si>
  <si>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</si>
  <si>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</si>
  <si>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</si>
  <si>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</si>
  <si>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</si>
  <si>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</si>
  <si>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</si>
  <si>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</si>
  <si>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</si>
  <si>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</si>
  <si>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</si>
  <si>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</si>
  <si>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</si>
  <si>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</si>
  <si>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</si>
  <si>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</si>
  <si>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</si>
  <si>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</si>
  <si>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</si>
  <si>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</si>
  <si>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</si>
  <si>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</si>
  <si>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</si>
  <si>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</si>
  <si>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</si>
  <si>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</si>
  <si>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</si>
  <si>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</si>
  <si>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</si>
  <si>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</si>
  <si>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</si>
  <si>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</si>
  <si>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</si>
  <si>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</si>
  <si>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</si>
  <si>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</si>
  <si>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</si>
  <si>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</si>
  <si>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</si>
  <si>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</si>
  <si>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</si>
  <si>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</si>
  <si>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</si>
  <si>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</si>
  <si>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</si>
  <si>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</si>
  <si>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</si>
  <si>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</si>
  <si>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</si>
  <si>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</si>
  <si>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</si>
  <si>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</si>
  <si>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</si>
  <si>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</si>
  <si>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</si>
  <si>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</si>
  <si>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</si>
  <si>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</si>
  <si>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</si>
  <si>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</si>
  <si>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</si>
  <si>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</si>
  <si>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</si>
  <si>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</si>
  <si>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</si>
  <si>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</si>
  <si>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</si>
  <si>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奈良県御所市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</si>
  <si>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</si>
  <si>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</si>
  <si>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</si>
  <si>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</si>
  <si>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</si>
  <si>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</si>
  <si>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</si>
  <si>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</si>
  <si>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</si>
  <si>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</si>
  <si>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</si>
  <si>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</si>
  <si>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</si>
  <si>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</si>
  <si>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</si>
  <si>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</si>
  <si>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</si>
  <si>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</si>
  <si>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</si>
  <si>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</si>
  <si>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</si>
  <si>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</si>
  <si>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</si>
  <si>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</si>
  <si>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</si>
  <si>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</si>
  <si>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</si>
  <si>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</si>
  <si>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</si>
  <si>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</si>
  <si>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</si>
  <si>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</si>
  <si>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</si>
  <si>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</si>
  <si>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</si>
  <si>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</si>
  <si>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</si>
  <si>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</si>
  <si>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</si>
  <si>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</si>
  <si>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</si>
  <si>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</si>
  <si>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</si>
  <si>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</si>
  <si>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</si>
  <si>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</si>
  <si>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</si>
  <si>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</si>
  <si>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</si>
  <si>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</si>
  <si>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</si>
  <si>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</si>
  <si>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</si>
  <si>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</si>
  <si>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</si>
  <si>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</si>
  <si>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</si>
  <si>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</si>
  <si>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</si>
  <si>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</si>
  <si>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</si>
  <si>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</si>
  <si>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</si>
  <si>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</si>
  <si>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</si>
  <si>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</si>
  <si>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</si>
  <si>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</si>
  <si>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</si>
  <si>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</si>
  <si>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</si>
  <si>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</si>
  <si>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</si>
  <si>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</si>
  <si>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</si>
  <si>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</si>
  <si>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</si>
  <si>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</si>
  <si>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</si>
  <si>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</si>
  <si>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</si>
  <si>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</si>
  <si>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</si>
  <si>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</si>
  <si>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</si>
  <si>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</si>
  <si>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</si>
  <si>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</si>
  <si>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</si>
  <si>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</si>
  <si>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</si>
  <si>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</si>
  <si>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</si>
  <si>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</si>
  <si>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</si>
  <si>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</si>
  <si>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</si>
  <si>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</si>
  <si>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</si>
  <si>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</si>
  <si>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</si>
  <si>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</si>
  <si>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</si>
  <si>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</si>
  <si>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</si>
  <si>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</si>
  <si>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</si>
  <si>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</si>
  <si>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</si>
  <si>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</si>
  <si>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国民宿舎葛城高原ロッジ特別会計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</si>
  <si>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</si>
  <si>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</si>
  <si>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</si>
  <si>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</si>
  <si>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</si>
  <si>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</si>
  <si>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</si>
  <si>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</si>
  <si>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</si>
  <si>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</si>
  <si>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</si>
  <si>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</si>
  <si>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</si>
  <si>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</si>
  <si>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</si>
  <si>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</si>
  <si>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</si>
  <si>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</si>
  <si>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</si>
  <si>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</si>
  <si>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</si>
  <si>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</si>
  <si>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</si>
  <si>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</si>
  <si>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</si>
  <si>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</si>
  <si>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</si>
  <si>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</si>
  <si>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</si>
  <si>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</si>
  <si>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</si>
  <si>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</si>
  <si>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</si>
  <si>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</si>
  <si>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</si>
  <si>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</si>
  <si>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</si>
  <si>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</si>
  <si>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</si>
  <si>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</si>
  <si>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</si>
  <si>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</si>
  <si>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</si>
  <si>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</si>
  <si>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</si>
  <si>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</si>
  <si>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</si>
  <si>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</si>
  <si>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</si>
  <si>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</si>
  <si>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</si>
  <si>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</si>
  <si>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</si>
  <si>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</si>
  <si>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</si>
  <si>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</si>
  <si>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</si>
  <si>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</si>
  <si>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</si>
  <si>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</si>
  <si>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</si>
  <si>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</si>
  <si>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</si>
  <si>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</si>
  <si>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</si>
  <si>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</si>
  <si>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</si>
  <si>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</si>
  <si>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</si>
  <si>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</si>
  <si>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</si>
  <si>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</si>
  <si>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</si>
  <si>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</si>
  <si>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</si>
  <si>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</si>
  <si>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</si>
  <si>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</si>
  <si>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</si>
  <si>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</si>
  <si>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</si>
  <si>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</si>
  <si>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</si>
  <si>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</si>
  <si>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</si>
  <si>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</si>
  <si>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</si>
  <si>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国民健康保険事業特別会計</t>
  </si>
  <si>
    <t>▲ 6.70</t>
  </si>
  <si>
    <t>▲ 7.03</t>
  </si>
  <si>
    <t>▲ 6.02</t>
  </si>
  <si>
    <t>▲ 5.27</t>
  </si>
  <si>
    <t>▲ 3.89</t>
  </si>
  <si>
    <t>学校給食費特別会計</t>
  </si>
  <si>
    <t>▲ 0.00</t>
  </si>
  <si>
    <t>▲ 0.01</t>
  </si>
  <si>
    <t>水道事業会計</t>
  </si>
  <si>
    <t>一般会計</t>
  </si>
  <si>
    <t>介護保険事業特別会計</t>
  </si>
  <si>
    <t>国民宿舎葛城高原ロッジ特別会計</t>
  </si>
  <si>
    <t>後期高齢者医療保険事業特別会計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</si>
  <si>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</si>
  <si>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</si>
  <si>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</si>
  <si>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</si>
  <si>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</si>
  <si>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</si>
  <si>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</si>
  <si>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</si>
  <si>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</si>
  <si>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</si>
  <si>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</si>
  <si>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</si>
  <si>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</si>
  <si>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</si>
  <si>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</si>
  <si>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</si>
  <si>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</si>
  <si>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</si>
  <si>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</si>
  <si>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</si>
  <si>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</si>
  <si>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坂本奨学基金</t>
    <rPh sb="0" eb="2">
      <t>サカモト</t>
    </rPh>
    <rPh sb="2" eb="4">
      <t>ショウガク</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</si>
  <si>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</si>
  <si>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</si>
  <si>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</si>
  <si>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</si>
  <si>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</si>
  <si>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</si>
  <si>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</si>
  <si>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</si>
  <si>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</si>
  <si>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</si>
  <si>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</si>
  <si>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適正な地方債の発行に努めた結果、将来負担比率は低下しているが、一方で、有形固定資産減価償却率は、類似団体よりも高く、上昇傾向にある。主な要因としては、昭和３０年代から４０年代に建設された市庁舎本館や市営住宅、各小中学校の老朽化割合が９０％以上になっていることが挙げられる。今後は、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</si>
  <si>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</si>
  <si>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</si>
  <si>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</si>
  <si>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</si>
  <si>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</si>
  <si>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</si>
  <si>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おいては、類似団体平均と比べ大きく上回っているが、適正な地方債の発行に努めた結果、低下傾向にあるが、後年度においては、大型事業の実施を複数予定しており、将来負担比率及び実質公債費比率は上昇していくと思われ、事業の重点化を図り、平準化に努めていく必要がある。</t>
    <rPh sb="119" eb="121">
      <t>ジギョウ</t>
    </rPh>
    <rPh sb="122" eb="125">
      <t>ジュウテンカ</t>
    </rPh>
    <rPh sb="126" eb="127">
      <t>ハカ</t>
    </rPh>
    <rPh sb="129" eb="132">
      <t>ヘイジュンカ</t>
    </rPh>
    <rPh sb="133" eb="134">
      <t>ツト</t>
    </rPh>
    <rPh sb="138" eb="14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</si>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</sst>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8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5" xfId="13" applyNumberFormat="1" applyFont="1" applyFill="1" applyBorder="1" applyAlignment="1" applyProtection="1">
      <alignment horizontal="right" vertical="center" shrinkToFit="1"/>
      <protection locked="0"/>
    </xf>
    <xf numFmtId="177" fontId="34" fillId="6" borderId="188"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DE09-43E7-A4F5-85B85D050D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36782</c:v>
                </c:pt>
                <c:pt idx="1">
                  <c:v>32026</c:v>
                </c:pt>
                <c:pt idx="2">
                  <c:v>58994</c:v>
                </c:pt>
                <c:pt idx="3">
                  <c:v>61381</c:v>
                </c:pt>
                <c:pt idx="4">
                  <c:v>106219</c:v>
                </c:pt>
              </c:numCache>
            </c:numRef>
          </c:val>
          <c:smooth val="0"/>
          <c:extLst xmlns:c16r2="http://schemas.microsoft.com/office/drawing/2015/06/chart">
            <c:ext xmlns:c16="http://schemas.microsoft.com/office/drawing/2014/chart" uri="{C3380CC4-5D6E-409C-BE32-E72D297353CC}">
              <c16:uniqueId val="{00000001-DE09-43E7-A4F5-85B85D050DFE}"/>
            </c:ext>
          </c:extLst>
        </c:ser>
        <c:dLbls>
          <c:showLegendKey val="0"/>
          <c:showVal val="0"/>
          <c:showCatName val="0"/>
          <c:showSerName val="0"/>
          <c:showPercent val="0"/>
          <c:showBubbleSize val="0"/>
        </c:dLbls>
        <c:marker val="1"/>
        <c:smooth val="0"/>
        <c:axId val="387260656"/>
        <c:axId val="391788712"/>
      </c:lineChart>
      <c:catAx>
        <c:axId val="38726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788712"/>
        <c:crosses val="autoZero"/>
        <c:auto val="1"/>
        <c:lblAlgn val="ctr"/>
        <c:lblOffset val="100"/>
        <c:tickLblSkip val="1"/>
        <c:tickMarkSkip val="1"/>
        <c:noMultiLvlLbl val="0"/>
      </c:catAx>
      <c:valAx>
        <c:axId val="3917887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26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14.48</c:v>
                </c:pt>
                <c:pt idx="1">
                  <c:v>7.92</c:v>
                </c:pt>
                <c:pt idx="2">
                  <c:v>10.119999999999999</c:v>
                </c:pt>
                <c:pt idx="3">
                  <c:v>5.27</c:v>
                </c:pt>
                <c:pt idx="4">
                  <c:v>1.65</c:v>
                </c:pt>
              </c:numCache>
            </c:numRef>
          </c:val>
          <c:extLst xmlns:c16r2="http://schemas.microsoft.com/office/drawing/2015/06/chart">
            <c:ext xmlns:c16="http://schemas.microsoft.com/office/drawing/2014/chart" uri="{C3380CC4-5D6E-409C-BE32-E72D297353CC}">
              <c16:uniqueId val="{00000000-4AA9-48B6-9E7A-B9B94BFCB2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9.7100000000000009</c:v>
                </c:pt>
                <c:pt idx="1">
                  <c:v>17.54</c:v>
                </c:pt>
                <c:pt idx="2">
                  <c:v>21.38</c:v>
                </c:pt>
                <c:pt idx="3">
                  <c:v>26.77</c:v>
                </c:pt>
                <c:pt idx="4">
                  <c:v>29.51</c:v>
                </c:pt>
              </c:numCache>
            </c:numRef>
          </c:val>
          <c:extLst xmlns:c16r2="http://schemas.microsoft.com/office/drawing/2015/06/chart">
            <c:ext xmlns:c16="http://schemas.microsoft.com/office/drawing/2014/chart" uri="{C3380CC4-5D6E-409C-BE32-E72D297353CC}">
              <c16:uniqueId val="{00000001-4AA9-48B6-9E7A-B9B94BFCB2EF}"/>
            </c:ext>
          </c:extLst>
        </c:ser>
        <c:dLbls>
          <c:showLegendKey val="0"/>
          <c:showVal val="0"/>
          <c:showCatName val="0"/>
          <c:showSerName val="0"/>
          <c:showPercent val="0"/>
          <c:showBubbleSize val="0"/>
        </c:dLbls>
        <c:gapWidth val="250"/>
        <c:overlap val="100"/>
        <c:axId val="504373416"/>
        <c:axId val="504373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10.82</c:v>
                </c:pt>
                <c:pt idx="1">
                  <c:v>0.43</c:v>
                </c:pt>
                <c:pt idx="2">
                  <c:v>6.19</c:v>
                </c:pt>
                <c:pt idx="3">
                  <c:v>0.15</c:v>
                </c:pt>
                <c:pt idx="4">
                  <c:v>-0.99</c:v>
                </c:pt>
              </c:numCache>
            </c:numRef>
          </c:val>
          <c:smooth val="0"/>
          <c:extLst xmlns:c16r2="http://schemas.microsoft.com/office/drawing/2015/06/chart">
            <c:ext xmlns:c16="http://schemas.microsoft.com/office/drawing/2014/chart" uri="{C3380CC4-5D6E-409C-BE32-E72D297353CC}">
              <c16:uniqueId val="{00000002-4AA9-48B6-9E7A-B9B94BFCB2EF}"/>
            </c:ext>
          </c:extLst>
        </c:ser>
        <c:dLbls>
          <c:showLegendKey val="0"/>
          <c:showVal val="0"/>
          <c:showCatName val="0"/>
          <c:showSerName val="0"/>
          <c:showPercent val="0"/>
          <c:showBubbleSize val="0"/>
        </c:dLbls>
        <c:marker val="1"/>
        <c:smooth val="0"/>
        <c:axId val="504373416"/>
        <c:axId val="504373800"/>
      </c:lineChart>
      <c:catAx>
        <c:axId val="50437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373800"/>
        <c:crosses val="autoZero"/>
        <c:auto val="1"/>
        <c:lblAlgn val="ctr"/>
        <c:lblOffset val="100"/>
        <c:tickLblSkip val="1"/>
        <c:tickMarkSkip val="1"/>
        <c:noMultiLvlLbl val="0"/>
      </c:catAx>
      <c:valAx>
        <c:axId val="504373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37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02E-4DB3-806F-289039FEC9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2E-4DB3-806F-289039FEC9E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02E-4DB3-806F-289039FEC9E5}"/>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02E-4DB3-806F-289039FEC9E5}"/>
            </c:ext>
          </c:extLst>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02E-4DB3-806F-289039FEC9E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0.53</c:v>
                </c:pt>
                <c:pt idx="4">
                  <c:v>#N/A</c:v>
                </c:pt>
                <c:pt idx="5">
                  <c:v>0.94</c:v>
                </c:pt>
                <c:pt idx="6">
                  <c:v>#N/A</c:v>
                </c:pt>
                <c:pt idx="7">
                  <c:v>0.78</c:v>
                </c:pt>
                <c:pt idx="8">
                  <c:v>#N/A</c:v>
                </c:pt>
                <c:pt idx="9">
                  <c:v>0.93</c:v>
                </c:pt>
              </c:numCache>
            </c:numRef>
          </c:val>
          <c:extLst xmlns:c16r2="http://schemas.microsoft.com/office/drawing/2015/06/chart">
            <c:ext xmlns:c16="http://schemas.microsoft.com/office/drawing/2014/chart" uri="{C3380CC4-5D6E-409C-BE32-E72D297353CC}">
              <c16:uniqueId val="{00000005-A02E-4DB3-806F-289039FEC9E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14.47</c:v>
                </c:pt>
                <c:pt idx="2">
                  <c:v>#N/A</c:v>
                </c:pt>
                <c:pt idx="3">
                  <c:v>7.91</c:v>
                </c:pt>
                <c:pt idx="4">
                  <c:v>#N/A</c:v>
                </c:pt>
                <c:pt idx="5">
                  <c:v>10.119999999999999</c:v>
                </c:pt>
                <c:pt idx="6">
                  <c:v>#N/A</c:v>
                </c:pt>
                <c:pt idx="7">
                  <c:v>5.27</c:v>
                </c:pt>
                <c:pt idx="8">
                  <c:v>#N/A</c:v>
                </c:pt>
                <c:pt idx="9">
                  <c:v>1.65</c:v>
                </c:pt>
              </c:numCache>
            </c:numRef>
          </c:val>
          <c:extLst xmlns:c16r2="http://schemas.microsoft.com/office/drawing/2015/06/chart">
            <c:ext xmlns:c16="http://schemas.microsoft.com/office/drawing/2014/chart" uri="{C3380CC4-5D6E-409C-BE32-E72D297353CC}">
              <c16:uniqueId val="{00000006-A02E-4DB3-806F-289039FEC9E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8.9600000000000009</c:v>
                </c:pt>
                <c:pt idx="2">
                  <c:v>#N/A</c:v>
                </c:pt>
                <c:pt idx="3">
                  <c:v>9.7799999999999994</c:v>
                </c:pt>
                <c:pt idx="4">
                  <c:v>#N/A</c:v>
                </c:pt>
                <c:pt idx="5">
                  <c:v>9.25</c:v>
                </c:pt>
                <c:pt idx="6">
                  <c:v>#N/A</c:v>
                </c:pt>
                <c:pt idx="7">
                  <c:v>7.99</c:v>
                </c:pt>
                <c:pt idx="8">
                  <c:v>#N/A</c:v>
                </c:pt>
                <c:pt idx="9">
                  <c:v>7.74</c:v>
                </c:pt>
              </c:numCache>
            </c:numRef>
          </c:val>
          <c:extLst xmlns:c16r2="http://schemas.microsoft.com/office/drawing/2015/06/chart">
            <c:ext xmlns:c16="http://schemas.microsoft.com/office/drawing/2014/chart" uri="{C3380CC4-5D6E-409C-BE32-E72D297353CC}">
              <c16:uniqueId val="{00000007-A02E-4DB3-806F-289039FEC9E5}"/>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0.01</c:v>
                </c:pt>
                <c:pt idx="7">
                  <c:v>#N/A</c:v>
                </c:pt>
                <c:pt idx="8">
                  <c:v>0.01</c:v>
                </c:pt>
                <c:pt idx="9">
                  <c:v>#N/A</c:v>
                </c:pt>
              </c:numCache>
            </c:numRef>
          </c:val>
          <c:extLst xmlns:c16r2="http://schemas.microsoft.com/office/drawing/2015/06/chart">
            <c:ext xmlns:c16="http://schemas.microsoft.com/office/drawing/2014/chart" uri="{C3380CC4-5D6E-409C-BE32-E72D297353CC}">
              <c16:uniqueId val="{00000008-A02E-4DB3-806F-289039FEC9E5}"/>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6.7</c:v>
                </c:pt>
                <c:pt idx="1">
                  <c:v>#N/A</c:v>
                </c:pt>
                <c:pt idx="2">
                  <c:v>7.03</c:v>
                </c:pt>
                <c:pt idx="3">
                  <c:v>#N/A</c:v>
                </c:pt>
                <c:pt idx="4">
                  <c:v>6.02</c:v>
                </c:pt>
                <c:pt idx="5">
                  <c:v>#N/A</c:v>
                </c:pt>
                <c:pt idx="6">
                  <c:v>5.27</c:v>
                </c:pt>
                <c:pt idx="7">
                  <c:v>#N/A</c:v>
                </c:pt>
                <c:pt idx="8">
                  <c:v>3.89</c:v>
                </c:pt>
                <c:pt idx="9">
                  <c:v>#N/A</c:v>
                </c:pt>
              </c:numCache>
            </c:numRef>
          </c:val>
          <c:extLst xmlns:c16r2="http://schemas.microsoft.com/office/drawing/2015/06/chart">
            <c:ext xmlns:c16="http://schemas.microsoft.com/office/drawing/2014/chart" uri="{C3380CC4-5D6E-409C-BE32-E72D297353CC}">
              <c16:uniqueId val="{00000009-A02E-4DB3-806F-289039FEC9E5}"/>
            </c:ext>
          </c:extLst>
        </c:ser>
        <c:dLbls>
          <c:showLegendKey val="0"/>
          <c:showVal val="0"/>
          <c:showCatName val="0"/>
          <c:showSerName val="0"/>
          <c:showPercent val="0"/>
          <c:showBubbleSize val="0"/>
        </c:dLbls>
        <c:gapWidth val="150"/>
        <c:overlap val="100"/>
        <c:axId val="503607744"/>
        <c:axId val="503557352"/>
      </c:barChart>
      <c:catAx>
        <c:axId val="5036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557352"/>
        <c:crosses val="autoZero"/>
        <c:auto val="1"/>
        <c:lblAlgn val="ctr"/>
        <c:lblOffset val="100"/>
        <c:tickLblSkip val="1"/>
        <c:tickMarkSkip val="1"/>
        <c:noMultiLvlLbl val="0"/>
      </c:catAx>
      <c:valAx>
        <c:axId val="50355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60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1560</c:v>
                </c:pt>
                <c:pt idx="5">
                  <c:v>1467</c:v>
                </c:pt>
                <c:pt idx="8">
                  <c:v>1454</c:v>
                </c:pt>
                <c:pt idx="11">
                  <c:v>1350</c:v>
                </c:pt>
                <c:pt idx="14">
                  <c:v>1332</c:v>
                </c:pt>
              </c:numCache>
            </c:numRef>
          </c:val>
          <c:extLst xmlns:c16r2="http://schemas.microsoft.com/office/drawing/2015/06/chart">
            <c:ext xmlns:c16="http://schemas.microsoft.com/office/drawing/2014/chart" uri="{C3380CC4-5D6E-409C-BE32-E72D297353CC}">
              <c16:uniqueId val="{00000000-6925-438F-B1D6-F25C4E223C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25-438F-B1D6-F25C4E223C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925-438F-B1D6-F25C4E223C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96</c:v>
                </c:pt>
                <c:pt idx="6">
                  <c:v>60</c:v>
                </c:pt>
                <c:pt idx="9">
                  <c:v>56</c:v>
                </c:pt>
                <c:pt idx="12">
                  <c:v>26</c:v>
                </c:pt>
              </c:numCache>
            </c:numRef>
          </c:val>
          <c:extLst xmlns:c16r2="http://schemas.microsoft.com/office/drawing/2015/06/chart">
            <c:ext xmlns:c16="http://schemas.microsoft.com/office/drawing/2014/chart" uri="{C3380CC4-5D6E-409C-BE32-E72D297353CC}">
              <c16:uniqueId val="{00000003-6925-438F-B1D6-F25C4E223C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316</c:v>
                </c:pt>
                <c:pt idx="6">
                  <c:v>364</c:v>
                </c:pt>
                <c:pt idx="9">
                  <c:v>353</c:v>
                </c:pt>
                <c:pt idx="12">
                  <c:v>334</c:v>
                </c:pt>
              </c:numCache>
            </c:numRef>
          </c:val>
          <c:extLst xmlns:c16r2="http://schemas.microsoft.com/office/drawing/2015/06/chart">
            <c:ext xmlns:c16="http://schemas.microsoft.com/office/drawing/2014/chart" uri="{C3380CC4-5D6E-409C-BE32-E72D297353CC}">
              <c16:uniqueId val="{00000004-6925-438F-B1D6-F25C4E223C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25-438F-B1D6-F25C4E223C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25-438F-B1D6-F25C4E223C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1953</c:v>
                </c:pt>
                <c:pt idx="3">
                  <c:v>1895</c:v>
                </c:pt>
                <c:pt idx="6">
                  <c:v>1890</c:v>
                </c:pt>
                <c:pt idx="9">
                  <c:v>1815</c:v>
                </c:pt>
                <c:pt idx="12">
                  <c:v>1764</c:v>
                </c:pt>
              </c:numCache>
            </c:numRef>
          </c:val>
          <c:extLst xmlns:c16r2="http://schemas.microsoft.com/office/drawing/2015/06/chart">
            <c:ext xmlns:c16="http://schemas.microsoft.com/office/drawing/2014/chart" uri="{C3380CC4-5D6E-409C-BE32-E72D297353CC}">
              <c16:uniqueId val="{00000007-6925-438F-B1D6-F25C4E223C41}"/>
            </c:ext>
          </c:extLst>
        </c:ser>
        <c:dLbls>
          <c:showLegendKey val="0"/>
          <c:showVal val="0"/>
          <c:showCatName val="0"/>
          <c:showSerName val="0"/>
          <c:showPercent val="0"/>
          <c:showBubbleSize val="0"/>
        </c:dLbls>
        <c:gapWidth val="100"/>
        <c:overlap val="100"/>
        <c:axId val="508995544"/>
        <c:axId val="50899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853</c:v>
                </c:pt>
                <c:pt idx="2">
                  <c:v>#N/A</c:v>
                </c:pt>
                <c:pt idx="3">
                  <c:v>#N/A</c:v>
                </c:pt>
                <c:pt idx="4">
                  <c:v>840</c:v>
                </c:pt>
                <c:pt idx="5">
                  <c:v>#N/A</c:v>
                </c:pt>
                <c:pt idx="6">
                  <c:v>#N/A</c:v>
                </c:pt>
                <c:pt idx="7">
                  <c:v>860</c:v>
                </c:pt>
                <c:pt idx="8">
                  <c:v>#N/A</c:v>
                </c:pt>
                <c:pt idx="9">
                  <c:v>#N/A</c:v>
                </c:pt>
                <c:pt idx="10">
                  <c:v>874</c:v>
                </c:pt>
                <c:pt idx="11">
                  <c:v>#N/A</c:v>
                </c:pt>
                <c:pt idx="12">
                  <c:v>#N/A</c:v>
                </c:pt>
                <c:pt idx="13">
                  <c:v>792</c:v>
                </c:pt>
                <c:pt idx="14">
                  <c:v>#N/A</c:v>
                </c:pt>
              </c:numCache>
            </c:numRef>
          </c:val>
          <c:smooth val="0"/>
          <c:extLst xmlns:c16r2="http://schemas.microsoft.com/office/drawing/2015/06/chart">
            <c:ext xmlns:c16="http://schemas.microsoft.com/office/drawing/2014/chart" uri="{C3380CC4-5D6E-409C-BE32-E72D297353CC}">
              <c16:uniqueId val="{00000008-6925-438F-B1D6-F25C4E223C41}"/>
            </c:ext>
          </c:extLst>
        </c:ser>
        <c:dLbls>
          <c:showLegendKey val="0"/>
          <c:showVal val="0"/>
          <c:showCatName val="0"/>
          <c:showSerName val="0"/>
          <c:showPercent val="0"/>
          <c:showBubbleSize val="0"/>
        </c:dLbls>
        <c:marker val="1"/>
        <c:smooth val="0"/>
        <c:axId val="508995544"/>
        <c:axId val="508995936"/>
      </c:lineChart>
      <c:catAx>
        <c:axId val="50899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995936"/>
        <c:crosses val="autoZero"/>
        <c:auto val="1"/>
        <c:lblAlgn val="ctr"/>
        <c:lblOffset val="100"/>
        <c:tickLblSkip val="1"/>
        <c:tickMarkSkip val="1"/>
        <c:noMultiLvlLbl val="0"/>
      </c:catAx>
      <c:valAx>
        <c:axId val="50899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9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11826</c:v>
                </c:pt>
                <c:pt idx="5">
                  <c:v>11896</c:v>
                </c:pt>
                <c:pt idx="8">
                  <c:v>11536</c:v>
                </c:pt>
                <c:pt idx="11">
                  <c:v>12194</c:v>
                </c:pt>
                <c:pt idx="14">
                  <c:v>12997</c:v>
                </c:pt>
              </c:numCache>
            </c:numRef>
          </c:val>
          <c:extLst xmlns:c16r2="http://schemas.microsoft.com/office/drawing/2015/06/chart">
            <c:ext xmlns:c16="http://schemas.microsoft.com/office/drawing/2014/chart" uri="{C3380CC4-5D6E-409C-BE32-E72D297353CC}">
              <c16:uniqueId val="{00000000-C8CB-4B42-A800-5FAD2304BB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1360</c:v>
                </c:pt>
                <c:pt idx="5">
                  <c:v>1302</c:v>
                </c:pt>
                <c:pt idx="8">
                  <c:v>1241</c:v>
                </c:pt>
                <c:pt idx="11">
                  <c:v>1214</c:v>
                </c:pt>
                <c:pt idx="14">
                  <c:v>1154</c:v>
                </c:pt>
              </c:numCache>
            </c:numRef>
          </c:val>
          <c:extLst xmlns:c16r2="http://schemas.microsoft.com/office/drawing/2015/06/chart">
            <c:ext xmlns:c16="http://schemas.microsoft.com/office/drawing/2014/chart" uri="{C3380CC4-5D6E-409C-BE32-E72D297353CC}">
              <c16:uniqueId val="{00000001-C8CB-4B42-A800-5FAD2304BB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3147</c:v>
                </c:pt>
                <c:pt idx="5">
                  <c:v>3529</c:v>
                </c:pt>
                <c:pt idx="8">
                  <c:v>3929</c:v>
                </c:pt>
                <c:pt idx="11">
                  <c:v>4523</c:v>
                </c:pt>
                <c:pt idx="14">
                  <c:v>4745</c:v>
                </c:pt>
              </c:numCache>
            </c:numRef>
          </c:val>
          <c:extLst xmlns:c16r2="http://schemas.microsoft.com/office/drawing/2015/06/chart">
            <c:ext xmlns:c16="http://schemas.microsoft.com/office/drawing/2014/chart" uri="{C3380CC4-5D6E-409C-BE32-E72D297353CC}">
              <c16:uniqueId val="{00000002-C8CB-4B42-A800-5FAD2304BB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CB-4B42-A800-5FAD2304BB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CB-4B42-A800-5FAD2304BB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CB-4B42-A800-5FAD2304BB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2583</c:v>
                </c:pt>
                <c:pt idx="3">
                  <c:v>2734</c:v>
                </c:pt>
                <c:pt idx="6">
                  <c:v>2589</c:v>
                </c:pt>
                <c:pt idx="9">
                  <c:v>2761</c:v>
                </c:pt>
                <c:pt idx="12">
                  <c:v>2627</c:v>
                </c:pt>
              </c:numCache>
            </c:numRef>
          </c:val>
          <c:extLst xmlns:c16r2="http://schemas.microsoft.com/office/drawing/2015/06/chart">
            <c:ext xmlns:c16="http://schemas.microsoft.com/office/drawing/2014/chart" uri="{C3380CC4-5D6E-409C-BE32-E72D297353CC}">
              <c16:uniqueId val="{00000006-C8CB-4B42-A800-5FAD2304BB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c:v>
                </c:pt>
                <c:pt idx="3">
                  <c:v>202</c:v>
                </c:pt>
                <c:pt idx="6">
                  <c:v>152</c:v>
                </c:pt>
                <c:pt idx="9">
                  <c:v>134</c:v>
                </c:pt>
                <c:pt idx="12">
                  <c:v>119</c:v>
                </c:pt>
              </c:numCache>
            </c:numRef>
          </c:val>
          <c:extLst xmlns:c16r2="http://schemas.microsoft.com/office/drawing/2015/06/chart">
            <c:ext xmlns:c16="http://schemas.microsoft.com/office/drawing/2014/chart" uri="{C3380CC4-5D6E-409C-BE32-E72D297353CC}">
              <c16:uniqueId val="{00000007-C8CB-4B42-A800-5FAD2304BB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4086</c:v>
                </c:pt>
                <c:pt idx="3">
                  <c:v>3851</c:v>
                </c:pt>
                <c:pt idx="6">
                  <c:v>4032</c:v>
                </c:pt>
                <c:pt idx="9">
                  <c:v>3976</c:v>
                </c:pt>
                <c:pt idx="12">
                  <c:v>3986</c:v>
                </c:pt>
              </c:numCache>
            </c:numRef>
          </c:val>
          <c:extLst xmlns:c16r2="http://schemas.microsoft.com/office/drawing/2015/06/chart">
            <c:ext xmlns:c16="http://schemas.microsoft.com/office/drawing/2014/chart" uri="{C3380CC4-5D6E-409C-BE32-E72D297353CC}">
              <c16:uniqueId val="{00000008-C8CB-4B42-A800-5FAD2304BB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8CB-4B42-A800-5FAD2304BB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18185</c:v>
                </c:pt>
                <c:pt idx="3">
                  <c:v>17900</c:v>
                </c:pt>
                <c:pt idx="6">
                  <c:v>18078</c:v>
                </c:pt>
                <c:pt idx="9">
                  <c:v>18242</c:v>
                </c:pt>
                <c:pt idx="12">
                  <c:v>18853</c:v>
                </c:pt>
              </c:numCache>
            </c:numRef>
          </c:val>
          <c:extLst xmlns:c16r2="http://schemas.microsoft.com/office/drawing/2015/06/chart">
            <c:ext xmlns:c16="http://schemas.microsoft.com/office/drawing/2014/chart" uri="{C3380CC4-5D6E-409C-BE32-E72D297353CC}">
              <c16:uniqueId val="{0000000A-C8CB-4B42-A800-5FAD2304BB5A}"/>
            </c:ext>
          </c:extLst>
        </c:ser>
        <c:dLbls>
          <c:showLegendKey val="0"/>
          <c:showVal val="0"/>
          <c:showCatName val="0"/>
          <c:showSerName val="0"/>
          <c:showPercent val="0"/>
          <c:showBubbleSize val="0"/>
        </c:dLbls>
        <c:gapWidth val="100"/>
        <c:overlap val="100"/>
        <c:axId val="508997112"/>
        <c:axId val="50899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8787</c:v>
                </c:pt>
                <c:pt idx="2">
                  <c:v>#N/A</c:v>
                </c:pt>
                <c:pt idx="3">
                  <c:v>#N/A</c:v>
                </c:pt>
                <c:pt idx="4">
                  <c:v>7960</c:v>
                </c:pt>
                <c:pt idx="5">
                  <c:v>#N/A</c:v>
                </c:pt>
                <c:pt idx="6">
                  <c:v>#N/A</c:v>
                </c:pt>
                <c:pt idx="7">
                  <c:v>8145</c:v>
                </c:pt>
                <c:pt idx="8">
                  <c:v>#N/A</c:v>
                </c:pt>
                <c:pt idx="9">
                  <c:v>#N/A</c:v>
                </c:pt>
                <c:pt idx="10">
                  <c:v>7181</c:v>
                </c:pt>
                <c:pt idx="11">
                  <c:v>#N/A</c:v>
                </c:pt>
                <c:pt idx="12">
                  <c:v>#N/A</c:v>
                </c:pt>
                <c:pt idx="13">
                  <c:v>6688</c:v>
                </c:pt>
                <c:pt idx="14">
                  <c:v>#N/A</c:v>
                </c:pt>
              </c:numCache>
            </c:numRef>
          </c:val>
          <c:smooth val="0"/>
          <c:extLst xmlns:c16r2="http://schemas.microsoft.com/office/drawing/2015/06/chart">
            <c:ext xmlns:c16="http://schemas.microsoft.com/office/drawing/2014/chart" uri="{C3380CC4-5D6E-409C-BE32-E72D297353CC}">
              <c16:uniqueId val="{0000000B-C8CB-4B42-A800-5FAD2304BB5A}"/>
            </c:ext>
          </c:extLst>
        </c:ser>
        <c:dLbls>
          <c:showLegendKey val="0"/>
          <c:showVal val="0"/>
          <c:showCatName val="0"/>
          <c:showSerName val="0"/>
          <c:showPercent val="0"/>
          <c:showBubbleSize val="0"/>
        </c:dLbls>
        <c:marker val="1"/>
        <c:smooth val="0"/>
        <c:axId val="508997112"/>
        <c:axId val="508994368"/>
      </c:lineChart>
      <c:catAx>
        <c:axId val="50899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994368"/>
        <c:crosses val="autoZero"/>
        <c:auto val="1"/>
        <c:lblAlgn val="ctr"/>
        <c:lblOffset val="100"/>
        <c:tickLblSkip val="1"/>
        <c:tickMarkSkip val="1"/>
        <c:noMultiLvlLbl val="0"/>
      </c:catAx>
      <c:valAx>
        <c:axId val="50899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9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1621</c:v>
                </c:pt>
                <c:pt idx="1">
                  <c:v>2006</c:v>
                </c:pt>
                <c:pt idx="2">
                  <c:v>2204</c:v>
                </c:pt>
              </c:numCache>
            </c:numRef>
          </c:val>
          <c:extLst xmlns:c16r2="http://schemas.microsoft.com/office/drawing/2015/06/chart">
            <c:ext xmlns:c16="http://schemas.microsoft.com/office/drawing/2014/chart" uri="{C3380CC4-5D6E-409C-BE32-E72D297353CC}">
              <c16:uniqueId val="{00000000-40E8-46D2-87E8-EA1D00C217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852</c:v>
                </c:pt>
                <c:pt idx="1">
                  <c:v>1004</c:v>
                </c:pt>
                <c:pt idx="2">
                  <c:v>962</c:v>
                </c:pt>
              </c:numCache>
            </c:numRef>
          </c:val>
          <c:extLst xmlns:c16r2="http://schemas.microsoft.com/office/drawing/2015/06/chart">
            <c:ext xmlns:c16="http://schemas.microsoft.com/office/drawing/2014/chart" uri="{C3380CC4-5D6E-409C-BE32-E72D297353CC}">
              <c16:uniqueId val="{00000001-40E8-46D2-87E8-EA1D00C217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1259</c:v>
                </c:pt>
                <c:pt idx="1">
                  <c:v>1286</c:v>
                </c:pt>
                <c:pt idx="2">
                  <c:v>1300</c:v>
                </c:pt>
              </c:numCache>
            </c:numRef>
          </c:val>
          <c:extLst xmlns:c16r2="http://schemas.microsoft.com/office/drawing/2015/06/chart">
            <c:ext xmlns:c16="http://schemas.microsoft.com/office/drawing/2014/chart" uri="{C3380CC4-5D6E-409C-BE32-E72D297353CC}">
              <c16:uniqueId val="{00000002-40E8-46D2-87E8-EA1D00C2178E}"/>
            </c:ext>
          </c:extLst>
        </c:ser>
        <c:dLbls>
          <c:showLegendKey val="0"/>
          <c:showVal val="0"/>
          <c:showCatName val="0"/>
          <c:showSerName val="0"/>
          <c:showPercent val="0"/>
          <c:showBubbleSize val="0"/>
        </c:dLbls>
        <c:gapWidth val="120"/>
        <c:overlap val="100"/>
        <c:axId val="508993584"/>
        <c:axId val="508996720"/>
      </c:barChart>
      <c:catAx>
        <c:axId val="50899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996720"/>
        <c:crosses val="autoZero"/>
        <c:auto val="1"/>
        <c:lblAlgn val="ctr"/>
        <c:lblOffset val="100"/>
        <c:tickLblSkip val="1"/>
        <c:tickMarkSkip val="1"/>
        <c:noMultiLvlLbl val="0"/>
      </c:catAx>
      <c:valAx>
        <c:axId val="508996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99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12-405A-AC1B-01F93ECF8DF3}"/>
                </c:ext>
                <c:ext xmlns:c15="http://schemas.microsoft.com/office/drawing/2012/chart" uri="{CE6537A1-D6FC-4f65-9D91-7224C49458BB}">
                  <c15:dlblFieldTable>
                    <c15:dlblFTEntry>
                      <c15:txfldGUID>{704A9F23-4776-43A9-AEDE-FE639DF43E14}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12-405A-AC1B-01F93ECF8DF3}"/>
                </c:ext>
                <c:ext xmlns:c15="http://schemas.microsoft.com/office/drawing/2012/chart" uri="{CE6537A1-D6FC-4f65-9D91-7224C49458BB}">
                  <c15:dlblFieldTable>
                    <c15:dlblFTEntry>
                      <c15:txfldGUID>{BB45F799-402A-481B-B270-99AF0A2A0584}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12-405A-AC1B-01F93ECF8DF3}"/>
                </c:ext>
                <c:ext xmlns:c15="http://schemas.microsoft.com/office/drawing/2012/chart" uri="{CE6537A1-D6FC-4f65-9D91-7224C49458BB}">
                  <c15:dlblFieldTable>
                    <c15:dlblFTEntry>
                      <c15:txfldGUID>{57B939AE-E2A9-48CE-88E0-AB002994C4F3}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12-405A-AC1B-01F93ECF8DF3}"/>
                </c:ext>
                <c:ext xmlns:c15="http://schemas.microsoft.com/office/drawing/2012/chart" uri="{CE6537A1-D6FC-4f65-9D91-7224C49458BB}">
                  <c15:dlblFieldTable>
                    <c15:dlblFTEntry>
                      <c15:txfldGUID>{9F40C737-2B17-4426-B42B-C7597B9B73A1}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12-405A-AC1B-01F93ECF8DF3}"/>
                </c:ext>
                <c:ext xmlns:c15="http://schemas.microsoft.com/office/drawing/2012/chart" uri="{CE6537A1-D6FC-4f65-9D91-7224C49458BB}">
                  <c15:dlblFieldTable>
                    <c15:dlblFTEntry>
                      <c15:txfldGUID>{47CB6F2A-7F57-4084-93B9-19E9FA3F1D8F}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12-405A-AC1B-01F93ECF8DF3}"/>
                </c:ext>
                <c:ext xmlns:c15="http://schemas.microsoft.com/office/drawing/2012/chart" uri="{CE6537A1-D6FC-4f65-9D91-7224C49458BB}">
                  <c15:dlblFieldTable>
                    <c15:dlblFTEntry>
                      <c15:txfldGUID>{2CAEABC3-0D43-4EE5-87CA-1C561FC9AB5E}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12-405A-AC1B-01F93ECF8DF3}"/>
                </c:ext>
                <c:ext xmlns:c15="http://schemas.microsoft.com/office/drawing/2012/chart" uri="{CE6537A1-D6FC-4f65-9D91-7224C49458BB}">
                  <c15:dlblFieldTable>
                    <c15:dlblFTEntry>
                      <c15:txfldGUID>{D575A8E1-1880-46CF-BDDE-472ABD8C8306}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12-405A-AC1B-01F93ECF8DF3}"/>
                </c:ext>
                <c:ext xmlns:c15="http://schemas.microsoft.com/office/drawing/2012/chart" uri="{CE6537A1-D6FC-4f65-9D91-7224C49458BB}">
                  <c15:dlblFieldTable>
                    <c15:dlblFTEntry>
                      <c15:txfldGUID>{D031042A-3BA5-4EEB-9E90-1F537DEE8AEA}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12-405A-AC1B-01F93ECF8DF3}"/>
                </c:ext>
                <c:ext xmlns:c15="http://schemas.microsoft.com/office/drawing/2012/chart" uri="{CE6537A1-D6FC-4f65-9D91-7224C49458BB}">
                  <c15:dlblFieldTable>
                    <c15:dlblFTEntry>
                      <c15:txfldGUID>{74848FE7-6914-4BD7-8A72-C87E333E4007}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c:v>
                </c:pt>
                <c:pt idx="16">
                  <c:v>63.2</c:v>
                </c:pt>
                <c:pt idx="24">
                  <c:v>63.8</c:v>
                </c:pt>
                <c:pt idx="32">
                  <c:v>64.099999999999994</c:v>
                </c:pt>
              </c:numCache>
            </c:numRef>
          </c:xVal>
          <c:yVal>
            <c:numRef>
              <c:f>公会計指標分析・財政指標組合せ分析表!$BP$51:$DC$51</c:f>
              <c:numCache>
                <c:formatCode>#,##0.0;"▲ "#,##0.0</c:formatCode>
                <c:ptCount val="40"/>
                <c:pt idx="0">
                  <c:v>135.30000000000001</c:v>
                </c:pt>
                <c:pt idx="8">
                  <c:v>125.9</c:v>
                </c:pt>
                <c:pt idx="16">
                  <c:v>128.1</c:v>
                </c:pt>
                <c:pt idx="24">
                  <c:v>113.6</c:v>
                </c:pt>
                <c:pt idx="32">
                  <c:v>105.6</c:v>
                </c:pt>
              </c:numCache>
            </c:numRef>
          </c:yVal>
          <c:smooth val="0"/>
          <c:extLst xmlns:c16r2="http://schemas.microsoft.com/office/drawing/2015/06/chart">
            <c:ext xmlns:c16="http://schemas.microsoft.com/office/drawing/2014/chart" uri="{C3380CC4-5D6E-409C-BE32-E72D297353CC}">
              <c16:uniqueId val="{00000009-3E12-405A-AC1B-01F93ECF8D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12-405A-AC1B-01F93ECF8DF3}"/>
                </c:ext>
                <c:ext xmlns:c15="http://schemas.microsoft.com/office/drawing/2012/chart" uri="{CE6537A1-D6FC-4f65-9D91-7224C49458BB}">
                  <c15:dlblFieldTable>
                    <c15:dlblFTEntry>
                      <c15:txfldGUID>{4E5BE0E5-6BD2-4CD2-8B2E-4E4B7222E2A5}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12-405A-AC1B-01F93ECF8DF3}"/>
                </c:ext>
                <c:ext xmlns:c15="http://schemas.microsoft.com/office/drawing/2012/chart" uri="{CE6537A1-D6FC-4f65-9D91-7224C49458BB}">
                  <c15:dlblFieldTable>
                    <c15:dlblFTEntry>
                      <c15:txfldGUID>{954991C1-CE31-4A00-8AD1-F7702470D5A7}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12-405A-AC1B-01F93ECF8DF3}"/>
                </c:ext>
                <c:ext xmlns:c15="http://schemas.microsoft.com/office/drawing/2012/chart" uri="{CE6537A1-D6FC-4f65-9D91-7224C49458BB}">
                  <c15:dlblFieldTable>
                    <c15:dlblFTEntry>
                      <c15:txfldGUID>{DA1C8004-BCFE-492F-B8BD-67B515D74D92}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12-405A-AC1B-01F93ECF8DF3}"/>
                </c:ext>
                <c:ext xmlns:c15="http://schemas.microsoft.com/office/drawing/2012/chart" uri="{CE6537A1-D6FC-4f65-9D91-7224C49458BB}">
                  <c15:dlblFieldTable>
                    <c15:dlblFTEntry>
                      <c15:txfldGUID>{212235D7-41B5-4A57-BB46-3D12A8E03037}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12-405A-AC1B-01F93ECF8DF3}"/>
                </c:ext>
                <c:ext xmlns:c15="http://schemas.microsoft.com/office/drawing/2012/chart" uri="{CE6537A1-D6FC-4f65-9D91-7224C49458BB}">
                  <c15:dlblFieldTable>
                    <c15:dlblFTEntry>
                      <c15:txfldGUID>{681FA1AC-F1B3-4EFC-BE04-4194F893163D}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12-405A-AC1B-01F93ECF8DF3}"/>
                </c:ext>
                <c:ext xmlns:c15="http://schemas.microsoft.com/office/drawing/2012/chart" uri="{CE6537A1-D6FC-4f65-9D91-7224C49458BB}">
                  <c15:dlblFieldTable>
                    <c15:dlblFTEntry>
                      <c15:txfldGUID>{AACEF663-636B-4C88-969D-6416F4E1FA40}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12-405A-AC1B-01F93ECF8DF3}"/>
                </c:ext>
                <c:ext xmlns:c15="http://schemas.microsoft.com/office/drawing/2012/chart" uri="{CE6537A1-D6FC-4f65-9D91-7224C49458BB}">
                  <c15:dlblFieldTable>
                    <c15:dlblFTEntry>
                      <c15:txfldGUID>{BE62C514-E60F-43F7-9640-AAD2E0CDDFD9}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12-405A-AC1B-01F93ECF8DF3}"/>
                </c:ext>
                <c:ext xmlns:c15="http://schemas.microsoft.com/office/drawing/2012/chart" uri="{CE6537A1-D6FC-4f65-9D91-7224C49458BB}">
                  <c15:dlblFieldTable>
                    <c15:dlblFTEntry>
                      <c15:txfldGUID>{6D4055E0-0A48-457A-A2FA-A82042D7F186}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12-405A-AC1B-01F93ECF8DF3}"/>
                </c:ext>
                <c:ext xmlns:c15="http://schemas.microsoft.com/office/drawing/2012/chart" uri="{CE6537A1-D6FC-4f65-9D91-7224C49458BB}">
                  <c15:dlblFieldTable>
                    <c15:dlblFTEntry>
                      <c15:txfldGUID>{101FFDD6-7328-4A6C-8F5E-7BE87D45E52F}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3E12-405A-AC1B-01F93ECF8DF3}"/>
            </c:ext>
          </c:extLst>
        </c:ser>
        <c:dLbls>
          <c:showLegendKey val="0"/>
          <c:showVal val="1"/>
          <c:showCatName val="0"/>
          <c:showSerName val="0"/>
          <c:showPercent val="0"/>
          <c:showBubbleSize val="0"/>
        </c:dLbls>
        <c:axId val="510941208"/>
        <c:axId val="510938464"/>
      </c:scatterChart>
      <c:valAx>
        <c:axId val="510941208"/>
        <c:scaling>
          <c:orientation val="minMax"/>
          <c:max val="65"/>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938464"/>
        <c:crosses val="autoZero"/>
        <c:crossBetween val="midCat"/>
      </c:valAx>
      <c:valAx>
        <c:axId val="510938464"/>
        <c:scaling>
          <c:orientation val="minMax"/>
          <c:max val="15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941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48-4098-A7B9-82475CE0B07F}"/>
                </c:ext>
                <c:ext xmlns:c15="http://schemas.microsoft.com/office/drawing/2012/chart" uri="{CE6537A1-D6FC-4f65-9D91-7224C49458BB}">
                  <c15:dlblFieldTable>
                    <c15:dlblFTEntry>
                      <c15:txfldGUID>{06407F6D-AC15-4FE0-B7DA-E43956ABEFE3}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48-4098-A7B9-82475CE0B07F}"/>
                </c:ext>
                <c:ext xmlns:c15="http://schemas.microsoft.com/office/drawing/2012/chart" uri="{CE6537A1-D6FC-4f65-9D91-7224C49458BB}">
                  <c15:dlblFieldTable>
                    <c15:dlblFTEntry>
                      <c15:txfldGUID>{AC2A7ABE-EB9D-49A4-9BAF-A35AA0FAB948}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48-4098-A7B9-82475CE0B07F}"/>
                </c:ext>
                <c:ext xmlns:c15="http://schemas.microsoft.com/office/drawing/2012/chart" uri="{CE6537A1-D6FC-4f65-9D91-7224C49458BB}">
                  <c15:dlblFieldTable>
                    <c15:dlblFTEntry>
                      <c15:txfldGUID>{81319666-1F29-482E-AF4E-81A33685BD9F}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48-4098-A7B9-82475CE0B07F}"/>
                </c:ext>
                <c:ext xmlns:c15="http://schemas.microsoft.com/office/drawing/2012/chart" uri="{CE6537A1-D6FC-4f65-9D91-7224C49458BB}">
                  <c15:dlblFieldTable>
                    <c15:dlblFTEntry>
                      <c15:txfldGUID>{57DAEE24-CA3A-4403-9E65-06D994F5F1CE}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48-4098-A7B9-82475CE0B07F}"/>
                </c:ext>
                <c:ext xmlns:c15="http://schemas.microsoft.com/office/drawing/2012/chart" uri="{CE6537A1-D6FC-4f65-9D91-7224C49458BB}">
                  <c15:dlblFieldTable>
                    <c15:dlblFTEntry>
                      <c15:txfldGUID>{BF596BF2-506B-42C8-807D-B154F540E1D1}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48-4098-A7B9-82475CE0B07F}"/>
                </c:ext>
                <c:ext xmlns:c15="http://schemas.microsoft.com/office/drawing/2012/chart" uri="{CE6537A1-D6FC-4f65-9D91-7224C49458BB}">
                  <c15:dlblFieldTable>
                    <c15:dlblFTEntry>
                      <c15:txfldGUID>{DC24DB88-CE67-4B42-BB2A-5163DD173847}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48-4098-A7B9-82475CE0B07F}"/>
                </c:ext>
                <c:ext xmlns:c15="http://schemas.microsoft.com/office/drawing/2012/chart" uri="{CE6537A1-D6FC-4f65-9D91-7224C49458BB}">
                  <c15:dlblFieldTable>
                    <c15:dlblFTEntry>
                      <c15:txfldGUID>{89758626-A3A9-4E7E-820F-D5323E968D37}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48-4098-A7B9-82475CE0B07F}"/>
                </c:ext>
                <c:ext xmlns:c15="http://schemas.microsoft.com/office/drawing/2012/chart" uri="{CE6537A1-D6FC-4f65-9D91-7224C49458BB}">
                  <c15:dlblFieldTable>
                    <c15:dlblFTEntry>
                      <c15:txfldGUID>{9A479D8E-5861-4ECA-BBD5-71E09229E01A}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48-4098-A7B9-82475CE0B07F}"/>
                </c:ext>
                <c:ext xmlns:c15="http://schemas.microsoft.com/office/drawing/2012/chart" uri="{CE6537A1-D6FC-4f65-9D91-7224C49458BB}">
                  <c15:dlblFieldTable>
                    <c15:dlblFTEntry>
                      <c15:txfldGUID>{0CB644BF-4973-479E-AF95-67AC2B1CAA27}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c:v>
                </c:pt>
                <c:pt idx="16">
                  <c:v>13.3</c:v>
                </c:pt>
                <c:pt idx="24">
                  <c:v>13.5</c:v>
                </c:pt>
                <c:pt idx="32">
                  <c:v>13.2</c:v>
                </c:pt>
              </c:numCache>
            </c:numRef>
          </c:xVal>
          <c:yVal>
            <c:numRef>
              <c:f>公会計指標分析・財政指標組合せ分析表!$BP$73:$DC$73</c:f>
              <c:numCache>
                <c:formatCode>#,##0.0;"▲ "#,##0.0</c:formatCode>
                <c:ptCount val="40"/>
                <c:pt idx="0">
                  <c:v>135.30000000000001</c:v>
                </c:pt>
                <c:pt idx="8">
                  <c:v>125.9</c:v>
                </c:pt>
                <c:pt idx="16">
                  <c:v>128.1</c:v>
                </c:pt>
                <c:pt idx="24">
                  <c:v>113.6</c:v>
                </c:pt>
                <c:pt idx="32">
                  <c:v>105.6</c:v>
                </c:pt>
              </c:numCache>
            </c:numRef>
          </c:yVal>
          <c:smooth val="0"/>
          <c:extLst xmlns:c16r2="http://schemas.microsoft.com/office/drawing/2015/06/chart">
            <c:ext xmlns:c16="http://schemas.microsoft.com/office/drawing/2014/chart" uri="{C3380CC4-5D6E-409C-BE32-E72D297353CC}">
              <c16:uniqueId val="{00000009-7348-4098-A7B9-82475CE0B0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049389352997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48-4098-A7B9-82475CE0B07F}"/>
                </c:ext>
                <c:ext xmlns:c15="http://schemas.microsoft.com/office/drawing/2012/chart" uri="{CE6537A1-D6FC-4f65-9D91-7224C49458BB}">
                  <c15:dlblFieldTable>
                    <c15:dlblFTEntry>
                      <c15:txfldGUID>{69A795CC-DAC7-4F9C-80B5-014FB2DDF0EB}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48-4098-A7B9-82475CE0B07F}"/>
                </c:ext>
                <c:ext xmlns:c15="http://schemas.microsoft.com/office/drawing/2012/chart" uri="{CE6537A1-D6FC-4f65-9D91-7224C49458BB}">
                  <c15:dlblFieldTable>
                    <c15:dlblFTEntry>
                      <c15:txfldGUID>{A7B41AB1-28F9-43B0-8DF4-518D7F07B893}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48-4098-A7B9-82475CE0B07F}"/>
                </c:ext>
                <c:ext xmlns:c15="http://schemas.microsoft.com/office/drawing/2012/chart" uri="{CE6537A1-D6FC-4f65-9D91-7224C49458BB}">
                  <c15:dlblFieldTable>
                    <c15:dlblFTEntry>
                      <c15:txfldGUID>{CFF1FF97-0FB1-47C3-ABD0-4B548770341C}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48-4098-A7B9-82475CE0B07F}"/>
                </c:ext>
                <c:ext xmlns:c15="http://schemas.microsoft.com/office/drawing/2012/chart" uri="{CE6537A1-D6FC-4f65-9D91-7224C49458BB}">
                  <c15:dlblFieldTable>
                    <c15:dlblFTEntry>
                      <c15:txfldGUID>{66352ABA-E067-4A40-AE4E-7AAADC23CD6F}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48-4098-A7B9-82475CE0B07F}"/>
                </c:ext>
                <c:ext xmlns:c15="http://schemas.microsoft.com/office/drawing/2012/chart" uri="{CE6537A1-D6FC-4f65-9D91-7224C49458BB}">
                  <c15:dlblFieldTable>
                    <c15:dlblFTEntry>
                      <c15:txfldGUID>{F16AA66F-AC02-407A-859B-1DB5989D2901}</c15:txfldGUID>
                      <c15:f>#REF!</c15:f>
                      <c15:dlblFieldTableCache>
                        <c:ptCount val="1"/>
                        <c:pt idx="0">
                          <c:v>#REF!</c:v>
                        </c:pt>
                      </c15:dlblFieldTableCache>
                    </c15:dlblFTEntry>
                  </c15:dlblFieldTable>
                  <c15:showDataLabelsRange val="0"/>
                </c:ext>
              </c:extLst>
            </c:dLbl>
            <c:dLbl>
              <c:idx val="8"/>
              <c:layout>
                <c:manualLayout>
                  <c:x val="-3.23189338488683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48-4098-A7B9-82475CE0B07F}"/>
                </c:ext>
                <c:ext xmlns:c15="http://schemas.microsoft.com/office/drawing/2012/chart" uri="{CE6537A1-D6FC-4f65-9D91-7224C49458BB}">
                  <c15:dlblFieldTable>
                    <c15:dlblFTEntry>
                      <c15:txfldGUID>{77C4F301-943F-451B-A49C-1D3C6DAD457B}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077049389352962E-2"/>
                  <c:y val="-7.18614267895146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48-4098-A7B9-82475CE0B07F}"/>
                </c:ext>
                <c:ext xmlns:c15="http://schemas.microsoft.com/office/drawing/2012/chart" uri="{CE6537A1-D6FC-4f65-9D91-7224C49458BB}">
                  <c15:dlblFieldTable>
                    <c15:dlblFTEntry>
                      <c15:txfldGUID>{7B4E9E03-CFE0-45C3-A7BA-685F3EBBDD0A}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318933848868303E-2"/>
                  <c:y val="-5.297186738607322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48-4098-A7B9-82475CE0B07F}"/>
                </c:ext>
                <c:ext xmlns:c15="http://schemas.microsoft.com/office/drawing/2012/chart" uri="{CE6537A1-D6FC-4f65-9D91-7224C49458BB}">
                  <c15:dlblFieldTable>
                    <c15:dlblFTEntry>
                      <c15:txfldGUID>{97010AEC-3622-475D-B87D-50CFF1E0D550}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48-4098-A7B9-82475CE0B07F}"/>
                </c:ext>
                <c:ext xmlns:c15="http://schemas.microsoft.com/office/drawing/2012/chart" uri="{CE6537A1-D6FC-4f65-9D91-7224C49458BB}">
                  <c15:dlblFieldTable>
                    <c15:dlblFTEntry>
                      <c15:txfldGUID>{451B3C4D-7FF6-4FE2-A647-E03E34DC3EF7}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7348-4098-A7B9-82475CE0B07F}"/>
            </c:ext>
          </c:extLst>
        </c:ser>
        <c:dLbls>
          <c:showLegendKey val="0"/>
          <c:showVal val="1"/>
          <c:showCatName val="0"/>
          <c:showSerName val="0"/>
          <c:showPercent val="0"/>
          <c:showBubbleSize val="0"/>
        </c:dLbls>
        <c:axId val="510937680"/>
        <c:axId val="510940424"/>
      </c:scatterChart>
      <c:valAx>
        <c:axId val="510937680"/>
        <c:scaling>
          <c:orientation val="minMax"/>
          <c:max val="15.4"/>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940424"/>
        <c:crosses val="autoZero"/>
        <c:crossBetween val="midCat"/>
      </c:valAx>
      <c:valAx>
        <c:axId val="510940424"/>
        <c:scaling>
          <c:orientation val="minMax"/>
          <c:max val="15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937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類似団体区分が変更されたことにより類似団体平均を大きく下回ってい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及び退職者が少なかったことにより人件費が減少したため、経常収支比率は１．６％改善したものの、依然として低い水準となっており、類似団体平均を大きく下回っている。業務の民間委託や指定管理制度の導入等により人件費の抑制を図るなど、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66</xdr:row>
      <xdr:rowOff>5334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24381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5334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0169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116095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おり、これは、主にごみ収集業務や保育所等の施設運営を直営で行っているためである。今後も人口の減少が見込まれ、民間委託や指定管理制度の導入等により人件費の抑制を図るなど、コストの低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92723</xdr:rowOff>
    </xdr:from>
    <xdr:to>
      <xdr:col>23</xdr:col>
      <xdr:colOff>133350</xdr:colOff>
      <xdr:row>85</xdr:row>
      <xdr:rowOff>19501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494523"/>
          <a:ext cx="838200" cy="9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152732</xdr:rowOff>
    </xdr:from>
    <xdr:to>
      <xdr:col>19</xdr:col>
      <xdr:colOff>133350</xdr:colOff>
      <xdr:row>84</xdr:row>
      <xdr:rowOff>92723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383082"/>
          <a:ext cx="889000" cy="1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152732</xdr:rowOff>
    </xdr:from>
    <xdr:to>
      <xdr:col>15</xdr:col>
      <xdr:colOff>82550</xdr:colOff>
      <xdr:row>84</xdr:row>
      <xdr:rowOff>9745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383082"/>
          <a:ext cx="889000" cy="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144295</xdr:rowOff>
    </xdr:from>
    <xdr:to>
      <xdr:col>11</xdr:col>
      <xdr:colOff>31750</xdr:colOff>
      <xdr:row>84</xdr:row>
      <xdr:rowOff>9745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374645"/>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140151</xdr:rowOff>
    </xdr:from>
    <xdr:to>
      <xdr:col>23</xdr:col>
      <xdr:colOff>184150</xdr:colOff>
      <xdr:row>85</xdr:row>
      <xdr:rowOff>70301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112228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51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41923</xdr:rowOff>
    </xdr:from>
    <xdr:to>
      <xdr:col>19</xdr:col>
      <xdr:colOff>184150</xdr:colOff>
      <xdr:row>84</xdr:row>
      <xdr:rowOff>143523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4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128300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53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101932</xdr:rowOff>
    </xdr:from>
    <xdr:to>
      <xdr:col>15</xdr:col>
      <xdr:colOff>133350</xdr:colOff>
      <xdr:row>84</xdr:row>
      <xdr:rowOff>32082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3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16859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41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130395</xdr:rowOff>
    </xdr:from>
    <xdr:to>
      <xdr:col>11</xdr:col>
      <xdr:colOff>82550</xdr:colOff>
      <xdr:row>84</xdr:row>
      <xdr:rowOff>60545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3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45322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4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93495</xdr:rowOff>
    </xdr:from>
    <xdr:to>
      <xdr:col>7</xdr:col>
      <xdr:colOff>31750</xdr:colOff>
      <xdr:row>84</xdr:row>
      <xdr:rowOff>23645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3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8422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4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年度に財政健全化計画が終了したことに伴い、計画の一環として実施していた職員給与の１０％カット分を復活させた。その結果近年では類似団体を上回っており、給与の適正化に努めていく必要がある。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8635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新規採用の抑制や民間委託の導入、施設の統廃合等も視野に入れ、今後も引き続き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16147</xdr:rowOff>
    </xdr:from>
    <xdr:to>
      <xdr:col>81</xdr:col>
      <xdr:colOff>44450</xdr:colOff>
      <xdr:row>65</xdr:row>
      <xdr:rowOff>166098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160397"/>
          <a:ext cx="8382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151402</xdr:rowOff>
    </xdr:from>
    <xdr:to>
      <xdr:col>77</xdr:col>
      <xdr:colOff>44450</xdr:colOff>
      <xdr:row>65</xdr:row>
      <xdr:rowOff>16147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12420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60053</xdr:rowOff>
    </xdr:from>
    <xdr:to>
      <xdr:col>72</xdr:col>
      <xdr:colOff>203200</xdr:colOff>
      <xdr:row>64</xdr:row>
      <xdr:rowOff>151402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03285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27305</xdr:rowOff>
    </xdr:from>
    <xdr:to>
      <xdr:col>68</xdr:col>
      <xdr:colOff>152400</xdr:colOff>
      <xdr:row>64</xdr:row>
      <xdr:rowOff>60053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00010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115298</xdr:rowOff>
    </xdr:from>
    <xdr:to>
      <xdr:col>81</xdr:col>
      <xdr:colOff>95250</xdr:colOff>
      <xdr:row>66</xdr:row>
      <xdr:rowOff>45448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87375</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23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100602</xdr:rowOff>
    </xdr:from>
    <xdr:to>
      <xdr:col>73</xdr:col>
      <xdr:colOff>44450</xdr:colOff>
      <xdr:row>65</xdr:row>
      <xdr:rowOff>30752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15529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147955</xdr:rowOff>
    </xdr:from>
    <xdr:to>
      <xdr:col>64</xdr:col>
      <xdr:colOff>152400</xdr:colOff>
      <xdr:row>64</xdr:row>
      <xdr:rowOff>78105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62882</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抑制や低利の借り換えをおこなったことにより、公債費については年々減少傾向にある。しかし、平成２９年度に過疎団体に指定され、過疎脱却に向けた事業のための起債の償還が今後始まり、実質公債費比率は増加していくと見込まれる。実質公債費比率の上昇を抑えるために普通建設事業の優先順位を取り決め、これまで以上に費用対効果を念頭に置いた財政運営が必要になる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65617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2423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105833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6773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においては将来負担額が前年度より</a:t>
          </a:r>
          <a:r>
            <a:rPr kumimoji="1" lang="en-US" altLang="ja-JP" sz="1300">
              <a:latin typeface="ＭＳ Ｐゴシック" panose="020B0600070205080204" pitchFamily="50" charset="-128"/>
              <a:ea typeface="ＭＳ Ｐゴシック" panose="020B0600070205080204" pitchFamily="50" charset="-128"/>
            </a:rPr>
            <a:t>+470,940</a:t>
          </a:r>
          <a:r>
            <a:rPr kumimoji="1" lang="ja-JP" altLang="en-US" sz="1300">
              <a:latin typeface="ＭＳ Ｐゴシック" panose="020B0600070205080204" pitchFamily="50" charset="-128"/>
              <a:ea typeface="ＭＳ Ｐゴシック" panose="020B0600070205080204" pitchFamily="50" charset="-128"/>
            </a:rPr>
            <a:t>千円となったものの、充当可能財源等の増（＋</a:t>
          </a:r>
          <a:r>
            <a:rPr kumimoji="1" lang="en-US" altLang="ja-JP" sz="1300">
              <a:latin typeface="ＭＳ Ｐゴシック" panose="020B0600070205080204" pitchFamily="50" charset="-128"/>
              <a:ea typeface="ＭＳ Ｐゴシック" panose="020B0600070205080204" pitchFamily="50" charset="-128"/>
            </a:rPr>
            <a:t>963,257</a:t>
          </a:r>
          <a:r>
            <a:rPr kumimoji="1" lang="ja-JP" altLang="en-US" sz="1300">
              <a:latin typeface="ＭＳ Ｐゴシック" panose="020B0600070205080204" pitchFamily="50" charset="-128"/>
              <a:ea typeface="ＭＳ Ｐゴシック" panose="020B0600070205080204" pitchFamily="50" charset="-128"/>
            </a:rPr>
            <a:t>千円）等により将来負担比率は改善している。</a:t>
          </a:r>
        </a:p>
        <a:p>
          <a:r>
            <a:rPr kumimoji="1" lang="ja-JP" altLang="en-US" sz="1300">
              <a:latin typeface="ＭＳ Ｐゴシック" panose="020B0600070205080204" pitchFamily="50" charset="-128"/>
              <a:ea typeface="ＭＳ Ｐゴシック" panose="020B0600070205080204" pitchFamily="50" charset="-128"/>
            </a:rPr>
            <a:t>しかしながら後年度には複数の大型事業が控えており、過疎対策事業債を始めとした地方債の発行による地方債残高の増が見込まれる。将来負担比率の上昇を抑えるために、より一層費用対効果を念頭に置いた財政運営が必要になると考え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133943</xdr:rowOff>
    </xdr:from>
    <xdr:to>
      <xdr:col>81</xdr:col>
      <xdr:colOff>44450</xdr:colOff>
      <xdr:row>19</xdr:row>
      <xdr:rowOff>26839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322004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26839</xdr:rowOff>
    </xdr:from>
    <xdr:to>
      <xdr:col>77</xdr:col>
      <xdr:colOff>44450</xdr:colOff>
      <xdr:row>19</xdr:row>
      <xdr:rowOff>143468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328438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125772</xdr:rowOff>
    </xdr:from>
    <xdr:to>
      <xdr:col>72</xdr:col>
      <xdr:colOff>203200</xdr:colOff>
      <xdr:row>19</xdr:row>
      <xdr:rowOff>143468</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338332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125772</xdr:rowOff>
    </xdr:from>
    <xdr:to>
      <xdr:col>68</xdr:col>
      <xdr:colOff>152400</xdr:colOff>
      <xdr:row>20</xdr:row>
      <xdr:rowOff>29930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3383322"/>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83143</xdr:rowOff>
    </xdr:from>
    <xdr:to>
      <xdr:col>81</xdr:col>
      <xdr:colOff>95250</xdr:colOff>
      <xdr:row>19</xdr:row>
      <xdr:rowOff>13293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55220</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31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147489</xdr:rowOff>
    </xdr:from>
    <xdr:to>
      <xdr:col>77</xdr:col>
      <xdr:colOff>95250</xdr:colOff>
      <xdr:row>19</xdr:row>
      <xdr:rowOff>77639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62416</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331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92668</xdr:rowOff>
    </xdr:from>
    <xdr:to>
      <xdr:col>73</xdr:col>
      <xdr:colOff>44450</xdr:colOff>
      <xdr:row>20</xdr:row>
      <xdr:rowOff>22818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7595</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34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74972</xdr:rowOff>
    </xdr:from>
    <xdr:to>
      <xdr:col>68</xdr:col>
      <xdr:colOff>203200</xdr:colOff>
      <xdr:row>20</xdr:row>
      <xdr:rowOff>5122</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3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161349</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41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150580</xdr:rowOff>
    </xdr:from>
    <xdr:to>
      <xdr:col>64</xdr:col>
      <xdr:colOff>152400</xdr:colOff>
      <xdr:row>20</xdr:row>
      <xdr:rowOff>80730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4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65507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4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経常収支比率の人件費が高くなっており、例年、類似団体平均を上回っている。新規採用の抑制や民間委託の導入等をおこない、職員数及び人件費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56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2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物件費に係る経常収支比率については、ごみ収集のために各家庭に配布するコンテナボックスを購入したことに伴う消耗品の増等により前年と比べ上昇している。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経常経費の改善に努め、物件費の適正化に努めていく。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5490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148771</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46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20864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461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42636</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口減少等に伴い、生活保護費についても減少してきており、扶助費全体としても減少傾向にある。しかしながら生活保護費に係る国庫補助金についても減少しており、経常経費について比較すると、前年度を上回っている。生活保護費を始めとした扶助費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649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4669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56</xdr:row>
      <xdr:rowOff>159657</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3526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年以降その他に係る経常収支比率が類似団体平均を大きく上回っているのは、下水道事業特別会計に対する繰出金における経常経費分の捉え方が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より変動したことにより、下水道会計に対する繰出金の内、経常経費の割合が増大したこと等によるためである。</a:t>
          </a:r>
        </a:p>
        <a:p>
          <a:r>
            <a:rPr kumimoji="1" lang="ja-JP" altLang="en-US" sz="1300">
              <a:latin typeface="ＭＳ Ｐゴシック" panose="020B0600070205080204" pitchFamily="50" charset="-128"/>
              <a:ea typeface="ＭＳ Ｐゴシック" panose="020B0600070205080204" pitchFamily="50" charset="-128"/>
            </a:rPr>
            <a:t>下水道利用者の加入促進等に努め、使用料の増加を図り、繰出金の適正化に努めていく。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2903</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9404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162923</xdr:rowOff>
    </xdr:from>
    <xdr:to>
      <xdr:col>73</xdr:col>
      <xdr:colOff>180975</xdr:colOff>
      <xdr:row>57</xdr:row>
      <xdr:rowOff>161290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76412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130266</xdr:rowOff>
    </xdr:from>
    <xdr:to>
      <xdr:col>69</xdr:col>
      <xdr:colOff>92075</xdr:colOff>
      <xdr:row>56</xdr:row>
      <xdr:rowOff>162923</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123553</xdr:rowOff>
    </xdr:from>
    <xdr:to>
      <xdr:col>82</xdr:col>
      <xdr:colOff>158750</xdr:colOff>
      <xdr:row>58</xdr:row>
      <xdr:rowOff>53703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95630</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79466</xdr:rowOff>
    </xdr:from>
    <xdr:to>
      <xdr:col>65</xdr:col>
      <xdr:colOff>53975</xdr:colOff>
      <xdr:row>57</xdr:row>
      <xdr:rowOff>9616</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165843</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前年と比較し、経常収支比率が改善しているのは、やまと広域環境衛生事務組合に対する事務費等負担金が減少したことが主な要因として考えられる。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補助費等においては、各種団体等に対する補助金や負担金が多額となっており、社会情勢の変化や補助目的、市の関与の必要性等を考慮し、事業内容や効果等を精査し、必要な見直しを図る。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28702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普通建設事業の抑制や低利の借り換えをおこなったことにより、減少傾向にあるが、公債費に係る経常収支比率は類似団体平均を上回っている。平成２９年度に過疎団体に指定され、過疎脱却に向けた大型建設事業が控えており、今後、公債費は増大していくと見込んでいる。公債費の増大を抑えるために、今後も引き続き事業の取捨選択をおこない、費用対効果を念頭に置いた財政運営が必要になると考え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60052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54582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60052</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46989</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2209800" y="13591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40458</xdr:rowOff>
    </xdr:from>
    <xdr:to>
      <xdr:col>11</xdr:col>
      <xdr:colOff>9525</xdr:colOff>
      <xdr:row>79</xdr:row>
      <xdr:rowOff>46989</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3585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前年度と比較して、物件費については増加しているが、人件費が改善したため全体として０．７％改善しているが、依然として類似団体平均を大きく上回っており、今後も改善に努めていく必要がある。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106426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106426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554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28702</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3766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162117</xdr:rowOff>
    </xdr:from>
    <xdr:to>
      <xdr:col>29</xdr:col>
      <xdr:colOff>127000</xdr:colOff>
      <xdr:row>13</xdr:row>
      <xdr:rowOff>23667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267142"/>
          <a:ext cx="6477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23667</xdr:rowOff>
    </xdr:from>
    <xdr:to>
      <xdr:col>26</xdr:col>
      <xdr:colOff>50800</xdr:colOff>
      <xdr:row>13</xdr:row>
      <xdr:rowOff>119010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300142"/>
          <a:ext cx="698500" cy="9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119010</xdr:rowOff>
    </xdr:from>
    <xdr:to>
      <xdr:col>22</xdr:col>
      <xdr:colOff>114300</xdr:colOff>
      <xdr:row>13</xdr:row>
      <xdr:rowOff>160044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395485"/>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160044</xdr:rowOff>
    </xdr:from>
    <xdr:to>
      <xdr:col>18</xdr:col>
      <xdr:colOff>177800</xdr:colOff>
      <xdr:row>14</xdr:row>
      <xdr:rowOff>53761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436519"/>
          <a:ext cx="698500" cy="6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111317</xdr:rowOff>
    </xdr:from>
    <xdr:to>
      <xdr:col>29</xdr:col>
      <xdr:colOff>177800</xdr:colOff>
      <xdr:row>13</xdr:row>
      <xdr:rowOff>41467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21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127844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06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144317</xdr:rowOff>
    </xdr:from>
    <xdr:to>
      <xdr:col>26</xdr:col>
      <xdr:colOff>101600</xdr:colOff>
      <xdr:row>13</xdr:row>
      <xdr:rowOff>74467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24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84644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01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68210</xdr:rowOff>
    </xdr:from>
    <xdr:to>
      <xdr:col>22</xdr:col>
      <xdr:colOff>165100</xdr:colOff>
      <xdr:row>13</xdr:row>
      <xdr:rowOff>169810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34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8537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1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109244</xdr:rowOff>
    </xdr:from>
    <xdr:to>
      <xdr:col>19</xdr:col>
      <xdr:colOff>38100</xdr:colOff>
      <xdr:row>14</xdr:row>
      <xdr:rowOff>39394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3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49571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1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2961</xdr:rowOff>
    </xdr:from>
    <xdr:to>
      <xdr:col>15</xdr:col>
      <xdr:colOff>101600</xdr:colOff>
      <xdr:row>14</xdr:row>
      <xdr:rowOff>104561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45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114738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2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246068</xdr:rowOff>
    </xdr:from>
    <xdr:to>
      <xdr:col>29</xdr:col>
      <xdr:colOff>127000</xdr:colOff>
      <xdr:row>34</xdr:row>
      <xdr:rowOff>329343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513518"/>
          <a:ext cx="647700" cy="8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246068</xdr:rowOff>
    </xdr:from>
    <xdr:to>
      <xdr:col>26</xdr:col>
      <xdr:colOff>50800</xdr:colOff>
      <xdr:row>34</xdr:row>
      <xdr:rowOff>284440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4305300" y="6513518"/>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284440</xdr:rowOff>
    </xdr:from>
    <xdr:to>
      <xdr:col>22</xdr:col>
      <xdr:colOff>114300</xdr:colOff>
      <xdr:row>34</xdr:row>
      <xdr:rowOff>329409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551890"/>
          <a:ext cx="698500" cy="4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329278</xdr:rowOff>
    </xdr:from>
    <xdr:to>
      <xdr:col>18</xdr:col>
      <xdr:colOff>177800</xdr:colOff>
      <xdr:row>34</xdr:row>
      <xdr:rowOff>329409</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a:off x="2908300" y="6596728"/>
          <a:ext cx="698500" cy="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278543</xdr:rowOff>
    </xdr:from>
    <xdr:to>
      <xdr:col>29</xdr:col>
      <xdr:colOff>177800</xdr:colOff>
      <xdr:row>35</xdr:row>
      <xdr:rowOff>37243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54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123621</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3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195268</xdr:rowOff>
    </xdr:from>
    <xdr:to>
      <xdr:col>26</xdr:col>
      <xdr:colOff>101600</xdr:colOff>
      <xdr:row>34</xdr:row>
      <xdr:rowOff>296868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4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307045</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23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233640</xdr:rowOff>
    </xdr:from>
    <xdr:to>
      <xdr:col>22</xdr:col>
      <xdr:colOff>165100</xdr:colOff>
      <xdr:row>34</xdr:row>
      <xdr:rowOff>335240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50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2517</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2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278609</xdr:rowOff>
    </xdr:from>
    <xdr:to>
      <xdr:col>19</xdr:col>
      <xdr:colOff>38100</xdr:colOff>
      <xdr:row>35</xdr:row>
      <xdr:rowOff>37309</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54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47486</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31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278478</xdr:rowOff>
    </xdr:from>
    <xdr:to>
      <xdr:col>15</xdr:col>
      <xdr:colOff>101600</xdr:colOff>
      <xdr:row>35</xdr:row>
      <xdr:rowOff>37178</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47355</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631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140252</xdr:rowOff>
    </xdr:from>
    <xdr:to>
      <xdr:col>24</xdr:col>
      <xdr:colOff>63500</xdr:colOff>
      <xdr:row>33</xdr:row>
      <xdr:rowOff>119869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626652"/>
          <a:ext cx="8382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140252</xdr:rowOff>
    </xdr:from>
    <xdr:to>
      <xdr:col>19</xdr:col>
      <xdr:colOff>177800</xdr:colOff>
      <xdr:row>33</xdr:row>
      <xdr:rowOff>115088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626652"/>
          <a:ext cx="889000" cy="1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102553</xdr:rowOff>
    </xdr:from>
    <xdr:to>
      <xdr:col>15</xdr:col>
      <xdr:colOff>50800</xdr:colOff>
      <xdr:row>33</xdr:row>
      <xdr:rowOff>115088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76040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102553</xdr:rowOff>
    </xdr:from>
    <xdr:to>
      <xdr:col>10</xdr:col>
      <xdr:colOff>114300</xdr:colOff>
      <xdr:row>33</xdr:row>
      <xdr:rowOff>139452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760403"/>
          <a:ext cx="889000" cy="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69069</xdr:rowOff>
    </xdr:from>
    <xdr:to>
      <xdr:col>24</xdr:col>
      <xdr:colOff>114300</xdr:colOff>
      <xdr:row>33</xdr:row>
      <xdr:rowOff>170669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91946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5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89452</xdr:rowOff>
    </xdr:from>
    <xdr:to>
      <xdr:col>20</xdr:col>
      <xdr:colOff>38100</xdr:colOff>
      <xdr:row>33</xdr:row>
      <xdr:rowOff>19602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36129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3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64288</xdr:rowOff>
    </xdr:from>
    <xdr:to>
      <xdr:col>15</xdr:col>
      <xdr:colOff>101600</xdr:colOff>
      <xdr:row>33</xdr:row>
      <xdr:rowOff>165888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7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10965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4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51753</xdr:rowOff>
    </xdr:from>
    <xdr:to>
      <xdr:col>10</xdr:col>
      <xdr:colOff>165100</xdr:colOff>
      <xdr:row>33</xdr:row>
      <xdr:rowOff>153353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169880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4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88652</xdr:rowOff>
    </xdr:from>
    <xdr:to>
      <xdr:col>6</xdr:col>
      <xdr:colOff>38100</xdr:colOff>
      <xdr:row>34</xdr:row>
      <xdr:rowOff>18802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35329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142225</xdr:rowOff>
    </xdr:from>
    <xdr:to>
      <xdr:col>24</xdr:col>
      <xdr:colOff>63500</xdr:colOff>
      <xdr:row>57</xdr:row>
      <xdr:rowOff>87144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43425"/>
          <a:ext cx="8382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87144</xdr:rowOff>
    </xdr:from>
    <xdr:to>
      <xdr:col>19</xdr:col>
      <xdr:colOff>177800</xdr:colOff>
      <xdr:row>57</xdr:row>
      <xdr:rowOff>150379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5979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76019</xdr:rowOff>
    </xdr:from>
    <xdr:to>
      <xdr:col>15</xdr:col>
      <xdr:colOff>50800</xdr:colOff>
      <xdr:row>57</xdr:row>
      <xdr:rowOff>150379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48669"/>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76019</xdr:rowOff>
    </xdr:from>
    <xdr:to>
      <xdr:col>10</xdr:col>
      <xdr:colOff>114300</xdr:colOff>
      <xdr:row>57</xdr:row>
      <xdr:rowOff>93033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48669"/>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91425</xdr:rowOff>
    </xdr:from>
    <xdr:to>
      <xdr:col>24</xdr:col>
      <xdr:colOff>114300</xdr:colOff>
      <xdr:row>57</xdr:row>
      <xdr:rowOff>21575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114302</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5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36344</xdr:rowOff>
    </xdr:from>
    <xdr:to>
      <xdr:col>20</xdr:col>
      <xdr:colOff>38100</xdr:colOff>
      <xdr:row>57</xdr:row>
      <xdr:rowOff>137944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129071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99579</xdr:rowOff>
    </xdr:from>
    <xdr:to>
      <xdr:col>15</xdr:col>
      <xdr:colOff>101600</xdr:colOff>
      <xdr:row>58</xdr:row>
      <xdr:rowOff>29729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20856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25219</xdr:rowOff>
    </xdr:from>
    <xdr:to>
      <xdr:col>10</xdr:col>
      <xdr:colOff>165100</xdr:colOff>
      <xdr:row>57</xdr:row>
      <xdr:rowOff>126819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117946</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42233</xdr:rowOff>
    </xdr:from>
    <xdr:to>
      <xdr:col>6</xdr:col>
      <xdr:colOff>38100</xdr:colOff>
      <xdr:row>57</xdr:row>
      <xdr:rowOff>143833</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134960</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149644</xdr:rowOff>
    </xdr:from>
    <xdr:to>
      <xdr:col>24</xdr:col>
      <xdr:colOff>63500</xdr:colOff>
      <xdr:row>78</xdr:row>
      <xdr:rowOff>14656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351294"/>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149644</xdr:rowOff>
    </xdr:from>
    <xdr:to>
      <xdr:col>19</xdr:col>
      <xdr:colOff>177800</xdr:colOff>
      <xdr:row>78</xdr:row>
      <xdr:rowOff>41287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35129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41287</xdr:rowOff>
    </xdr:from>
    <xdr:to>
      <xdr:col>15</xdr:col>
      <xdr:colOff>50800</xdr:colOff>
      <xdr:row>78</xdr:row>
      <xdr:rowOff>95390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14387"/>
          <a:ext cx="889000" cy="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95390</xdr:rowOff>
    </xdr:from>
    <xdr:to>
      <xdr:col>10</xdr:col>
      <xdr:colOff>114300</xdr:colOff>
      <xdr:row>78</xdr:row>
      <xdr:rowOff>96723</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6849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135306</xdr:rowOff>
    </xdr:from>
    <xdr:to>
      <xdr:col>24</xdr:col>
      <xdr:colOff>114300</xdr:colOff>
      <xdr:row>78</xdr:row>
      <xdr:rowOff>65456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158183</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1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98844</xdr:rowOff>
    </xdr:from>
    <xdr:to>
      <xdr:col>20</xdr:col>
      <xdr:colOff>38100</xdr:colOff>
      <xdr:row>78</xdr:row>
      <xdr:rowOff>28994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45521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0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161937</xdr:rowOff>
    </xdr:from>
    <xdr:to>
      <xdr:col>15</xdr:col>
      <xdr:colOff>101600</xdr:colOff>
      <xdr:row>78</xdr:row>
      <xdr:rowOff>92087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83214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44590</xdr:rowOff>
    </xdr:from>
    <xdr:to>
      <xdr:col>10</xdr:col>
      <xdr:colOff>165100</xdr:colOff>
      <xdr:row>78</xdr:row>
      <xdr:rowOff>146190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137317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45923</xdr:rowOff>
    </xdr:from>
    <xdr:to>
      <xdr:col>6</xdr:col>
      <xdr:colOff>38100</xdr:colOff>
      <xdr:row>78</xdr:row>
      <xdr:rowOff>147523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138650</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100701</xdr:rowOff>
    </xdr:from>
    <xdr:to>
      <xdr:col>24</xdr:col>
      <xdr:colOff>63500</xdr:colOff>
      <xdr:row>93</xdr:row>
      <xdr:rowOff>136065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045551"/>
          <a:ext cx="8382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6449</xdr:rowOff>
    </xdr:from>
    <xdr:to>
      <xdr:col>19</xdr:col>
      <xdr:colOff>177800</xdr:colOff>
      <xdr:row>93</xdr:row>
      <xdr:rowOff>136065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5951299"/>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137094</xdr:rowOff>
    </xdr:from>
    <xdr:to>
      <xdr:col>15</xdr:col>
      <xdr:colOff>50800</xdr:colOff>
      <xdr:row>93</xdr:row>
      <xdr:rowOff>6449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019300" y="15910494"/>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137094</xdr:rowOff>
    </xdr:from>
    <xdr:to>
      <xdr:col>10</xdr:col>
      <xdr:colOff>114300</xdr:colOff>
      <xdr:row>93</xdr:row>
      <xdr:rowOff>126967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5910494"/>
          <a:ext cx="889000" cy="1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49901</xdr:rowOff>
    </xdr:from>
    <xdr:to>
      <xdr:col>24</xdr:col>
      <xdr:colOff>114300</xdr:colOff>
      <xdr:row>93</xdr:row>
      <xdr:rowOff>151501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59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72778</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8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85265</xdr:rowOff>
    </xdr:from>
    <xdr:to>
      <xdr:col>20</xdr:col>
      <xdr:colOff>38100</xdr:colOff>
      <xdr:row>94</xdr:row>
      <xdr:rowOff>15415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0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31942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58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127099</xdr:rowOff>
    </xdr:from>
    <xdr:to>
      <xdr:col>15</xdr:col>
      <xdr:colOff>101600</xdr:colOff>
      <xdr:row>93</xdr:row>
      <xdr:rowOff>57249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5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73776</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5" y="156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86294</xdr:rowOff>
    </xdr:from>
    <xdr:to>
      <xdr:col>10</xdr:col>
      <xdr:colOff>165100</xdr:colOff>
      <xdr:row>93</xdr:row>
      <xdr:rowOff>16444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58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32971</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19795" y="1563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76167</xdr:rowOff>
    </xdr:from>
    <xdr:to>
      <xdr:col>6</xdr:col>
      <xdr:colOff>38100</xdr:colOff>
      <xdr:row>94</xdr:row>
      <xdr:rowOff>6317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0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22844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57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71562</xdr:rowOff>
    </xdr:from>
    <xdr:to>
      <xdr:col>55</xdr:col>
      <xdr:colOff>0</xdr:colOff>
      <xdr:row>36</xdr:row>
      <xdr:rowOff>131996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243762"/>
          <a:ext cx="838200" cy="6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158102</xdr:rowOff>
    </xdr:from>
    <xdr:to>
      <xdr:col>50</xdr:col>
      <xdr:colOff>114300</xdr:colOff>
      <xdr:row>36</xdr:row>
      <xdr:rowOff>71562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15885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156083</xdr:rowOff>
    </xdr:from>
    <xdr:to>
      <xdr:col>45</xdr:col>
      <xdr:colOff>177800</xdr:colOff>
      <xdr:row>35</xdr:row>
      <xdr:rowOff>158102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15683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156083</xdr:rowOff>
    </xdr:from>
    <xdr:to>
      <xdr:col>41</xdr:col>
      <xdr:colOff>50800</xdr:colOff>
      <xdr:row>36</xdr:row>
      <xdr:rowOff>76500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156833"/>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81196</xdr:rowOff>
    </xdr:from>
    <xdr:to>
      <xdr:col>55</xdr:col>
      <xdr:colOff>50800</xdr:colOff>
      <xdr:row>37</xdr:row>
      <xdr:rowOff>11346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59623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20762</xdr:rowOff>
    </xdr:from>
    <xdr:to>
      <xdr:col>50</xdr:col>
      <xdr:colOff>165100</xdr:colOff>
      <xdr:row>36</xdr:row>
      <xdr:rowOff>122362</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138889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9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107302</xdr:rowOff>
    </xdr:from>
    <xdr:to>
      <xdr:col>46</xdr:col>
      <xdr:colOff>38100</xdr:colOff>
      <xdr:row>36</xdr:row>
      <xdr:rowOff>37452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53979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105283</xdr:rowOff>
    </xdr:from>
    <xdr:to>
      <xdr:col>41</xdr:col>
      <xdr:colOff>101600</xdr:colOff>
      <xdr:row>36</xdr:row>
      <xdr:rowOff>35433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51960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25700</xdr:rowOff>
    </xdr:from>
    <xdr:to>
      <xdr:col>36</xdr:col>
      <xdr:colOff>165100</xdr:colOff>
      <xdr:row>36</xdr:row>
      <xdr:rowOff>127300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143827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68333</xdr:rowOff>
    </xdr:from>
    <xdr:to>
      <xdr:col>55</xdr:col>
      <xdr:colOff>0</xdr:colOff>
      <xdr:row>57</xdr:row>
      <xdr:rowOff>170833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40983"/>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170833</xdr:rowOff>
    </xdr:from>
    <xdr:to>
      <xdr:col>50</xdr:col>
      <xdr:colOff>114300</xdr:colOff>
      <xdr:row>58</xdr:row>
      <xdr:rowOff>4840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43483"/>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4840</xdr:rowOff>
    </xdr:from>
    <xdr:to>
      <xdr:col>45</xdr:col>
      <xdr:colOff>177800</xdr:colOff>
      <xdr:row>58</xdr:row>
      <xdr:rowOff>66488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48940"/>
          <a:ext cx="889000" cy="6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55616</xdr:rowOff>
    </xdr:from>
    <xdr:to>
      <xdr:col>41</xdr:col>
      <xdr:colOff>50800</xdr:colOff>
      <xdr:row>58</xdr:row>
      <xdr:rowOff>66488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99716"/>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17533</xdr:rowOff>
    </xdr:from>
    <xdr:to>
      <xdr:col>55</xdr:col>
      <xdr:colOff>50800</xdr:colOff>
      <xdr:row>57</xdr:row>
      <xdr:rowOff>119133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40410</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4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120033</xdr:rowOff>
    </xdr:from>
    <xdr:to>
      <xdr:col>50</xdr:col>
      <xdr:colOff>165100</xdr:colOff>
      <xdr:row>58</xdr:row>
      <xdr:rowOff>50183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41310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125490</xdr:rowOff>
    </xdr:from>
    <xdr:to>
      <xdr:col>46</xdr:col>
      <xdr:colOff>38100</xdr:colOff>
      <xdr:row>58</xdr:row>
      <xdr:rowOff>55640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46767</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15688</xdr:rowOff>
    </xdr:from>
    <xdr:to>
      <xdr:col>41</xdr:col>
      <xdr:colOff>101600</xdr:colOff>
      <xdr:row>58</xdr:row>
      <xdr:rowOff>117288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108415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4816</xdr:rowOff>
    </xdr:from>
    <xdr:to>
      <xdr:col>36</xdr:col>
      <xdr:colOff>165100</xdr:colOff>
      <xdr:row>58</xdr:row>
      <xdr:rowOff>106416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97543</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64148</xdr:rowOff>
    </xdr:from>
    <xdr:to>
      <xdr:col>55</xdr:col>
      <xdr:colOff>0</xdr:colOff>
      <xdr:row>79</xdr:row>
      <xdr:rowOff>707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437248"/>
          <a:ext cx="838200" cy="1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140931</xdr:rowOff>
    </xdr:from>
    <xdr:to>
      <xdr:col>50</xdr:col>
      <xdr:colOff>114300</xdr:colOff>
      <xdr:row>79</xdr:row>
      <xdr:rowOff>707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51403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140931</xdr:rowOff>
    </xdr:from>
    <xdr:to>
      <xdr:col>45</xdr:col>
      <xdr:colOff>177800</xdr:colOff>
      <xdr:row>79</xdr:row>
      <xdr:rowOff>13891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514031"/>
          <a:ext cx="889000" cy="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13891</xdr:rowOff>
    </xdr:from>
    <xdr:to>
      <xdr:col>41</xdr:col>
      <xdr:colOff>50800</xdr:colOff>
      <xdr:row>79</xdr:row>
      <xdr:rowOff>20394</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55844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13348</xdr:rowOff>
    </xdr:from>
    <xdr:to>
      <xdr:col>55</xdr:col>
      <xdr:colOff>50800</xdr:colOff>
      <xdr:row>78</xdr:row>
      <xdr:rowOff>114948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36225</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2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121357</xdr:rowOff>
    </xdr:from>
    <xdr:to>
      <xdr:col>50</xdr:col>
      <xdr:colOff>165100</xdr:colOff>
      <xdr:row>79</xdr:row>
      <xdr:rowOff>51507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42634</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5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90131</xdr:rowOff>
    </xdr:from>
    <xdr:to>
      <xdr:col>46</xdr:col>
      <xdr:colOff>38100</xdr:colOff>
      <xdr:row>79</xdr:row>
      <xdr:rowOff>20281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11408</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5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134541</xdr:rowOff>
    </xdr:from>
    <xdr:to>
      <xdr:col>41</xdr:col>
      <xdr:colOff>101600</xdr:colOff>
      <xdr:row>79</xdr:row>
      <xdr:rowOff>64691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55818</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141044</xdr:rowOff>
    </xdr:from>
    <xdr:to>
      <xdr:col>36</xdr:col>
      <xdr:colOff>165100</xdr:colOff>
      <xdr:row>79</xdr:row>
      <xdr:rowOff>71194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62321</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60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110516</xdr:rowOff>
    </xdr:from>
    <xdr:to>
      <xdr:col>55</xdr:col>
      <xdr:colOff>0</xdr:colOff>
      <xdr:row>96</xdr:row>
      <xdr:rowOff>144239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398266"/>
          <a:ext cx="838200" cy="2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144239</xdr:rowOff>
    </xdr:from>
    <xdr:to>
      <xdr:col>50</xdr:col>
      <xdr:colOff>114300</xdr:colOff>
      <xdr:row>97</xdr:row>
      <xdr:rowOff>85947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603439"/>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85947</xdr:rowOff>
    </xdr:from>
    <xdr:to>
      <xdr:col>45</xdr:col>
      <xdr:colOff>177800</xdr:colOff>
      <xdr:row>98</xdr:row>
      <xdr:rowOff>52657</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716597"/>
          <a:ext cx="889000" cy="1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145230</xdr:rowOff>
    </xdr:from>
    <xdr:to>
      <xdr:col>41</xdr:col>
      <xdr:colOff>50800</xdr:colOff>
      <xdr:row>98</xdr:row>
      <xdr:rowOff>52657</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6972300" y="16775880"/>
          <a:ext cx="8890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59716</xdr:rowOff>
    </xdr:from>
    <xdr:to>
      <xdr:col>55</xdr:col>
      <xdr:colOff>50800</xdr:colOff>
      <xdr:row>95</xdr:row>
      <xdr:rowOff>161316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82593</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1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93439</xdr:rowOff>
    </xdr:from>
    <xdr:to>
      <xdr:col>50</xdr:col>
      <xdr:colOff>165100</xdr:colOff>
      <xdr:row>97</xdr:row>
      <xdr:rowOff>23589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5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40116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3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35147</xdr:rowOff>
    </xdr:from>
    <xdr:to>
      <xdr:col>46</xdr:col>
      <xdr:colOff>38100</xdr:colOff>
      <xdr:row>97</xdr:row>
      <xdr:rowOff>136747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127874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7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1857</xdr:rowOff>
    </xdr:from>
    <xdr:to>
      <xdr:col>41</xdr:col>
      <xdr:colOff>101600</xdr:colOff>
      <xdr:row>98</xdr:row>
      <xdr:rowOff>103457</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8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94584</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94430</xdr:rowOff>
    </xdr:from>
    <xdr:to>
      <xdr:col>36</xdr:col>
      <xdr:colOff>165100</xdr:colOff>
      <xdr:row>98</xdr:row>
      <xdr:rowOff>24580</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7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8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17818</xdr:rowOff>
    </xdr:from>
    <xdr:to>
      <xdr:col>85</xdr:col>
      <xdr:colOff>127000</xdr:colOff>
      <xdr:row>39</xdr:row>
      <xdr:rowOff>36652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704368"/>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15075</xdr:rowOff>
    </xdr:from>
    <xdr:to>
      <xdr:col>81</xdr:col>
      <xdr:colOff>50800</xdr:colOff>
      <xdr:row>39</xdr:row>
      <xdr:rowOff>17818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7016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15075</xdr:rowOff>
    </xdr:from>
    <xdr:to>
      <xdr:col>76</xdr:col>
      <xdr:colOff>114300</xdr:colOff>
      <xdr:row>39</xdr:row>
      <xdr:rowOff>40360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701625"/>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40360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2814300" y="6726910"/>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157302</xdr:rowOff>
    </xdr:from>
    <xdr:to>
      <xdr:col>85</xdr:col>
      <xdr:colOff>177800</xdr:colOff>
      <xdr:row>39</xdr:row>
      <xdr:rowOff>87452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72229</xdr:rowOff>
    </xdr:from>
    <xdr:ext cx="378565"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8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138468</xdr:rowOff>
    </xdr:from>
    <xdr:to>
      <xdr:col>81</xdr:col>
      <xdr:colOff>101600</xdr:colOff>
      <xdr:row>39</xdr:row>
      <xdr:rowOff>68618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59745</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135725</xdr:rowOff>
    </xdr:from>
    <xdr:to>
      <xdr:col>76</xdr:col>
      <xdr:colOff>165100</xdr:colOff>
      <xdr:row>39</xdr:row>
      <xdr:rowOff>65875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161010</xdr:rowOff>
    </xdr:from>
    <xdr:to>
      <xdr:col>72</xdr:col>
      <xdr:colOff>38100</xdr:colOff>
      <xdr:row>39</xdr:row>
      <xdr:rowOff>91160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82287</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4017" y="676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15163</xdr:rowOff>
    </xdr:from>
    <xdr:to>
      <xdr:col>85</xdr:col>
      <xdr:colOff>127000</xdr:colOff>
      <xdr:row>74</xdr:row>
      <xdr:rowOff>23673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70246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167208</xdr:rowOff>
    </xdr:from>
    <xdr:to>
      <xdr:col>81</xdr:col>
      <xdr:colOff>50800</xdr:colOff>
      <xdr:row>74</xdr:row>
      <xdr:rowOff>15163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683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167208</xdr:rowOff>
    </xdr:from>
    <xdr:to>
      <xdr:col>76</xdr:col>
      <xdr:colOff>114300</xdr:colOff>
      <xdr:row>74</xdr:row>
      <xdr:rowOff>12560</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2683058"/>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169228</xdr:rowOff>
    </xdr:from>
    <xdr:to>
      <xdr:col>71</xdr:col>
      <xdr:colOff>177800</xdr:colOff>
      <xdr:row>74</xdr:row>
      <xdr:rowOff>12560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268507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144323</xdr:rowOff>
    </xdr:from>
    <xdr:to>
      <xdr:col>85</xdr:col>
      <xdr:colOff>177800</xdr:colOff>
      <xdr:row>74</xdr:row>
      <xdr:rowOff>74473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6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167200</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5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135813</xdr:rowOff>
    </xdr:from>
    <xdr:to>
      <xdr:col>81</xdr:col>
      <xdr:colOff>101600</xdr:colOff>
      <xdr:row>74</xdr:row>
      <xdr:rowOff>65963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82490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4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116408</xdr:rowOff>
    </xdr:from>
    <xdr:to>
      <xdr:col>76</xdr:col>
      <xdr:colOff>165100</xdr:colOff>
      <xdr:row>74</xdr:row>
      <xdr:rowOff>46558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63085</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4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133210</xdr:rowOff>
    </xdr:from>
    <xdr:to>
      <xdr:col>72</xdr:col>
      <xdr:colOff>38100</xdr:colOff>
      <xdr:row>74</xdr:row>
      <xdr:rowOff>63360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79887</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4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118428</xdr:rowOff>
    </xdr:from>
    <xdr:to>
      <xdr:col>67</xdr:col>
      <xdr:colOff>101600</xdr:colOff>
      <xdr:row>74</xdr:row>
      <xdr:rowOff>48578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6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65105</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26845</xdr:rowOff>
    </xdr:from>
    <xdr:to>
      <xdr:col>85</xdr:col>
      <xdr:colOff>127000</xdr:colOff>
      <xdr:row>98</xdr:row>
      <xdr:rowOff>97126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828945"/>
          <a:ext cx="8382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26845</xdr:rowOff>
    </xdr:from>
    <xdr:to>
      <xdr:col>81</xdr:col>
      <xdr:colOff>50800</xdr:colOff>
      <xdr:row>98</xdr:row>
      <xdr:rowOff>71655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28945"/>
          <a:ext cx="889000" cy="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35906</xdr:rowOff>
    </xdr:from>
    <xdr:to>
      <xdr:col>76</xdr:col>
      <xdr:colOff>114300</xdr:colOff>
      <xdr:row>98</xdr:row>
      <xdr:rowOff>71655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838006"/>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35906</xdr:rowOff>
    </xdr:from>
    <xdr:to>
      <xdr:col>71</xdr:col>
      <xdr:colOff>177800</xdr:colOff>
      <xdr:row>98</xdr:row>
      <xdr:rowOff>84959</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838006"/>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46326</xdr:rowOff>
    </xdr:from>
    <xdr:to>
      <xdr:col>85</xdr:col>
      <xdr:colOff>177800</xdr:colOff>
      <xdr:row>98</xdr:row>
      <xdr:rowOff>147926</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147495</xdr:rowOff>
    </xdr:from>
    <xdr:to>
      <xdr:col>81</xdr:col>
      <xdr:colOff>101600</xdr:colOff>
      <xdr:row>98</xdr:row>
      <xdr:rowOff>77645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94172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20855</xdr:rowOff>
    </xdr:from>
    <xdr:to>
      <xdr:col>76</xdr:col>
      <xdr:colOff>165100</xdr:colOff>
      <xdr:row>98</xdr:row>
      <xdr:rowOff>122455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138982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5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156556</xdr:rowOff>
    </xdr:from>
    <xdr:to>
      <xdr:col>72</xdr:col>
      <xdr:colOff>38100</xdr:colOff>
      <xdr:row>98</xdr:row>
      <xdr:rowOff>86706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103233</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5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34159</xdr:rowOff>
    </xdr:from>
    <xdr:to>
      <xdr:col>67</xdr:col>
      <xdr:colOff>101600</xdr:colOff>
      <xdr:row>98</xdr:row>
      <xdr:rowOff>135759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126886</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9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107144</xdr:rowOff>
    </xdr:from>
    <xdr:to>
      <xdr:col>116</xdr:col>
      <xdr:colOff>63500</xdr:colOff>
      <xdr:row>73</xdr:row>
      <xdr:rowOff>111544</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622994"/>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111544</xdr:rowOff>
    </xdr:from>
    <xdr:to>
      <xdr:col>111</xdr:col>
      <xdr:colOff>177800</xdr:colOff>
      <xdr:row>74</xdr:row>
      <xdr:rowOff>22409</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627394"/>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22409</xdr:rowOff>
    </xdr:from>
    <xdr:to>
      <xdr:col>107</xdr:col>
      <xdr:colOff>50800</xdr:colOff>
      <xdr:row>74</xdr:row>
      <xdr:rowOff>65786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709709"/>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65786</xdr:rowOff>
    </xdr:from>
    <xdr:to>
      <xdr:col>102</xdr:col>
      <xdr:colOff>114300</xdr:colOff>
      <xdr:row>74</xdr:row>
      <xdr:rowOff>76702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75308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56344</xdr:rowOff>
    </xdr:from>
    <xdr:to>
      <xdr:col>116</xdr:col>
      <xdr:colOff>114300</xdr:colOff>
      <xdr:row>73</xdr:row>
      <xdr:rowOff>157944</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79221</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60744</xdr:rowOff>
    </xdr:from>
    <xdr:to>
      <xdr:col>112</xdr:col>
      <xdr:colOff>38100</xdr:colOff>
      <xdr:row>73</xdr:row>
      <xdr:rowOff>162344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7421</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143059</xdr:rowOff>
    </xdr:from>
    <xdr:to>
      <xdr:col>107</xdr:col>
      <xdr:colOff>101600</xdr:colOff>
      <xdr:row>74</xdr:row>
      <xdr:rowOff>73209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89736</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14986</xdr:rowOff>
    </xdr:from>
    <xdr:to>
      <xdr:col>102</xdr:col>
      <xdr:colOff>165100</xdr:colOff>
      <xdr:row>74</xdr:row>
      <xdr:rowOff>116586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133113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4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25902</xdr:rowOff>
    </xdr:from>
    <xdr:to>
      <xdr:col>98</xdr:col>
      <xdr:colOff>38100</xdr:colOff>
      <xdr:row>74</xdr:row>
      <xdr:rowOff>127502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144029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普通建設事業費について、新規整備分及び更新整備分共に前年度よりも増大している。主な要因としては、新規整備分については不燃ごみ分別施設設置事業（</a:t>
          </a:r>
          <a:r>
            <a:rPr kumimoji="1" lang="en-US" altLang="ja-JP" sz="1300">
              <a:latin typeface="ＭＳ Ｐゴシック" panose="020B0600070205080204" pitchFamily="50" charset="-128"/>
              <a:ea typeface="ＭＳ Ｐゴシック" panose="020B0600070205080204" pitchFamily="50" charset="-128"/>
            </a:rPr>
            <a:t>203,500</a:t>
          </a:r>
          <a:r>
            <a:rPr kumimoji="1" lang="ja-JP" altLang="en-US" sz="1300">
              <a:latin typeface="ＭＳ Ｐゴシック" panose="020B0600070205080204" pitchFamily="50" charset="-128"/>
              <a:ea typeface="ＭＳ Ｐゴシック" panose="020B0600070205080204" pitchFamily="50" charset="-128"/>
            </a:rPr>
            <a:t>千円）や葛中学校解体工事（</a:t>
          </a:r>
          <a:r>
            <a:rPr kumimoji="1" lang="en-US" altLang="ja-JP" sz="1300">
              <a:latin typeface="ＭＳ Ｐゴシック" panose="020B0600070205080204" pitchFamily="50" charset="-128"/>
              <a:ea typeface="ＭＳ Ｐゴシック" panose="020B0600070205080204" pitchFamily="50" charset="-128"/>
            </a:rPr>
            <a:t>150,700</a:t>
          </a:r>
          <a:r>
            <a:rPr kumimoji="1" lang="ja-JP" altLang="en-US" sz="1300">
              <a:latin typeface="ＭＳ Ｐゴシック" panose="020B0600070205080204" pitchFamily="50" charset="-128"/>
              <a:ea typeface="ＭＳ Ｐゴシック" panose="020B0600070205080204" pitchFamily="50" charset="-128"/>
            </a:rPr>
            <a:t>千円）、等が考えられ、更新整備分については、市民運動公園管理棟改修事業（</a:t>
          </a:r>
          <a:r>
            <a:rPr kumimoji="1" lang="en-US" altLang="ja-JP" sz="1300">
              <a:latin typeface="ＭＳ Ｐゴシック" panose="020B0600070205080204" pitchFamily="50" charset="-128"/>
              <a:ea typeface="ＭＳ Ｐゴシック" panose="020B0600070205080204" pitchFamily="50" charset="-128"/>
            </a:rPr>
            <a:t>306,703</a:t>
          </a:r>
          <a:r>
            <a:rPr kumimoji="1" lang="ja-JP" altLang="en-US" sz="1300">
              <a:latin typeface="ＭＳ Ｐゴシック" panose="020B0600070205080204" pitchFamily="50" charset="-128"/>
              <a:ea typeface="ＭＳ Ｐゴシック" panose="020B0600070205080204" pitchFamily="50" charset="-128"/>
            </a:rPr>
            <a:t>千円）や小学校大規模改造事業（空調設備設置）の増（</a:t>
          </a:r>
          <a:r>
            <a:rPr kumimoji="1" lang="en-US" altLang="ja-JP" sz="1300">
              <a:latin typeface="ＭＳ Ｐゴシック" panose="020B0600070205080204" pitchFamily="50" charset="-128"/>
              <a:ea typeface="ＭＳ Ｐゴシック" panose="020B0600070205080204" pitchFamily="50" charset="-128"/>
            </a:rPr>
            <a:t>155,726</a:t>
          </a:r>
          <a:r>
            <a:rPr kumimoji="1" lang="ja-JP" altLang="en-US" sz="1300">
              <a:latin typeface="ＭＳ Ｐゴシック" panose="020B0600070205080204" pitchFamily="50" charset="-128"/>
              <a:ea typeface="ＭＳ Ｐゴシック" panose="020B0600070205080204" pitchFamily="50" charset="-128"/>
            </a:rPr>
            <a:t>千円）等が考えられる。また後年度においては、大型事業を複数予定していることから普通建設事業費についても大きく増えていく見込みとなっており、その上でできうる限り事業費を抑制していくために今後はより一層費用対効果を考慮した財政運営をおこな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64915</xdr:rowOff>
    </xdr:from>
    <xdr:to>
      <xdr:col>24</xdr:col>
      <xdr:colOff>63500</xdr:colOff>
      <xdr:row>33</xdr:row>
      <xdr:rowOff>153089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722765"/>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5479</xdr:rowOff>
    </xdr:from>
    <xdr:to>
      <xdr:col>19</xdr:col>
      <xdr:colOff>177800</xdr:colOff>
      <xdr:row>33</xdr:row>
      <xdr:rowOff>153089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663329"/>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167785</xdr:rowOff>
    </xdr:from>
    <xdr:to>
      <xdr:col>15</xdr:col>
      <xdr:colOff>50800</xdr:colOff>
      <xdr:row>33</xdr:row>
      <xdr:rowOff>5479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6541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65242</xdr:rowOff>
    </xdr:from>
    <xdr:to>
      <xdr:col>10</xdr:col>
      <xdr:colOff>114300</xdr:colOff>
      <xdr:row>32</xdr:row>
      <xdr:rowOff>167785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551642"/>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14115</xdr:rowOff>
    </xdr:from>
    <xdr:to>
      <xdr:col>24</xdr:col>
      <xdr:colOff>114300</xdr:colOff>
      <xdr:row>33</xdr:row>
      <xdr:rowOff>115715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36992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2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102289</xdr:rowOff>
    </xdr:from>
    <xdr:to>
      <xdr:col>20</xdr:col>
      <xdr:colOff>38100</xdr:colOff>
      <xdr:row>34</xdr:row>
      <xdr:rowOff>32439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48966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126129</xdr:rowOff>
    </xdr:from>
    <xdr:to>
      <xdr:col>15</xdr:col>
      <xdr:colOff>101600</xdr:colOff>
      <xdr:row>33</xdr:row>
      <xdr:rowOff>56279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72806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3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116985</xdr:rowOff>
    </xdr:from>
    <xdr:to>
      <xdr:col>10</xdr:col>
      <xdr:colOff>165100</xdr:colOff>
      <xdr:row>33</xdr:row>
      <xdr:rowOff>47135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63662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14442</xdr:rowOff>
    </xdr:from>
    <xdr:to>
      <xdr:col>6</xdr:col>
      <xdr:colOff>38100</xdr:colOff>
      <xdr:row>32</xdr:row>
      <xdr:rowOff>116042</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132569</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2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154278</xdr:rowOff>
    </xdr:from>
    <xdr:to>
      <xdr:col>24</xdr:col>
      <xdr:colOff>63500</xdr:colOff>
      <xdr:row>58</xdr:row>
      <xdr:rowOff>30145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9926928"/>
          <a:ext cx="838200" cy="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154278</xdr:rowOff>
    </xdr:from>
    <xdr:to>
      <xdr:col>19</xdr:col>
      <xdr:colOff>177800</xdr:colOff>
      <xdr:row>58</xdr:row>
      <xdr:rowOff>48306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92692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16841</xdr:rowOff>
    </xdr:from>
    <xdr:to>
      <xdr:col>15</xdr:col>
      <xdr:colOff>50800</xdr:colOff>
      <xdr:row>58</xdr:row>
      <xdr:rowOff>48306</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9960941"/>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xdr:rowOff>
    </xdr:from>
    <xdr:to>
      <xdr:col>10</xdr:col>
      <xdr:colOff>114300</xdr:colOff>
      <xdr:row>58</xdr:row>
      <xdr:rowOff>54840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960941"/>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150795</xdr:rowOff>
    </xdr:from>
    <xdr:to>
      <xdr:col>24</xdr:col>
      <xdr:colOff>114300</xdr:colOff>
      <xdr:row>58</xdr:row>
      <xdr:rowOff>80945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129222</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103478</xdr:rowOff>
    </xdr:from>
    <xdr:to>
      <xdr:col>20</xdr:col>
      <xdr:colOff>38100</xdr:colOff>
      <xdr:row>58</xdr:row>
      <xdr:rowOff>33628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50155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96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168956</xdr:rowOff>
    </xdr:from>
    <xdr:to>
      <xdr:col>15</xdr:col>
      <xdr:colOff>101600</xdr:colOff>
      <xdr:row>58</xdr:row>
      <xdr:rowOff>99106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115633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9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137491</xdr:rowOff>
    </xdr:from>
    <xdr:to>
      <xdr:col>10</xdr:col>
      <xdr:colOff>165100</xdr:colOff>
      <xdr:row>58</xdr:row>
      <xdr:rowOff>67641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84168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6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4040</xdr:rowOff>
    </xdr:from>
    <xdr:to>
      <xdr:col>6</xdr:col>
      <xdr:colOff>38100</xdr:colOff>
      <xdr:row>58</xdr:row>
      <xdr:rowOff>105640</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96767</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91155</xdr:rowOff>
    </xdr:from>
    <xdr:to>
      <xdr:col>24</xdr:col>
      <xdr:colOff>63500</xdr:colOff>
      <xdr:row>72</xdr:row>
      <xdr:rowOff>70630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264105"/>
          <a:ext cx="838200" cy="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70630</xdr:rowOff>
    </xdr:from>
    <xdr:to>
      <xdr:col>19</xdr:col>
      <xdr:colOff>177800</xdr:colOff>
      <xdr:row>72</xdr:row>
      <xdr:rowOff>160176</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2415030"/>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160176</xdr:rowOff>
    </xdr:from>
    <xdr:to>
      <xdr:col>15</xdr:col>
      <xdr:colOff>50800</xdr:colOff>
      <xdr:row>73</xdr:row>
      <xdr:rowOff>8875</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250457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8875</xdr:rowOff>
    </xdr:from>
    <xdr:to>
      <xdr:col>10</xdr:col>
      <xdr:colOff>114300</xdr:colOff>
      <xdr:row>73</xdr:row>
      <xdr:rowOff>149709</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2524725"/>
          <a:ext cx="889000" cy="1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40355</xdr:rowOff>
    </xdr:from>
    <xdr:to>
      <xdr:col>24</xdr:col>
      <xdr:colOff>114300</xdr:colOff>
      <xdr:row>71</xdr:row>
      <xdr:rowOff>141955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2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126732</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1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19830</xdr:rowOff>
    </xdr:from>
    <xdr:to>
      <xdr:col>20</xdr:col>
      <xdr:colOff>38100</xdr:colOff>
      <xdr:row>72</xdr:row>
      <xdr:rowOff>121430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2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137957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21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109376</xdr:rowOff>
    </xdr:from>
    <xdr:to>
      <xdr:col>15</xdr:col>
      <xdr:colOff>101600</xdr:colOff>
      <xdr:row>73</xdr:row>
      <xdr:rowOff>39526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2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56053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22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129525</xdr:rowOff>
    </xdr:from>
    <xdr:to>
      <xdr:col>10</xdr:col>
      <xdr:colOff>165100</xdr:colOff>
      <xdr:row>73</xdr:row>
      <xdr:rowOff>59675</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2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76202</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2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98909</xdr:rowOff>
    </xdr:from>
    <xdr:to>
      <xdr:col>6</xdr:col>
      <xdr:colOff>38100</xdr:colOff>
      <xdr:row>74</xdr:row>
      <xdr:rowOff>29059</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2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45586</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23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108717</xdr:rowOff>
    </xdr:from>
    <xdr:to>
      <xdr:col>24</xdr:col>
      <xdr:colOff>63500</xdr:colOff>
      <xdr:row>97</xdr:row>
      <xdr:rowOff>10815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567917"/>
          <a:ext cx="838200" cy="7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24905</xdr:rowOff>
    </xdr:from>
    <xdr:to>
      <xdr:col>19</xdr:col>
      <xdr:colOff>177800</xdr:colOff>
      <xdr:row>97</xdr:row>
      <xdr:rowOff>10815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6484105"/>
          <a:ext cx="889000" cy="1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154293</xdr:rowOff>
    </xdr:from>
    <xdr:to>
      <xdr:col>15</xdr:col>
      <xdr:colOff>50800</xdr:colOff>
      <xdr:row>96</xdr:row>
      <xdr:rowOff>24905</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44204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154293</xdr:rowOff>
    </xdr:from>
    <xdr:to>
      <xdr:col>10</xdr:col>
      <xdr:colOff>114300</xdr:colOff>
      <xdr:row>96</xdr:row>
      <xdr:rowOff>125054</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442043"/>
          <a:ext cx="889000" cy="1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57917</xdr:rowOff>
    </xdr:from>
    <xdr:to>
      <xdr:col>24</xdr:col>
      <xdr:colOff>114300</xdr:colOff>
      <xdr:row>96</xdr:row>
      <xdr:rowOff>159517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5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80794</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3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131465</xdr:rowOff>
    </xdr:from>
    <xdr:to>
      <xdr:col>20</xdr:col>
      <xdr:colOff>38100</xdr:colOff>
      <xdr:row>97</xdr:row>
      <xdr:rowOff>61615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78142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3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145555</xdr:rowOff>
    </xdr:from>
    <xdr:to>
      <xdr:col>15</xdr:col>
      <xdr:colOff>101600</xdr:colOff>
      <xdr:row>96</xdr:row>
      <xdr:rowOff>75705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4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92232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2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103493</xdr:rowOff>
    </xdr:from>
    <xdr:to>
      <xdr:col>10</xdr:col>
      <xdr:colOff>165100</xdr:colOff>
      <xdr:row>96</xdr:row>
      <xdr:rowOff>33643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3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50170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74254</xdr:rowOff>
    </xdr:from>
    <xdr:to>
      <xdr:col>6</xdr:col>
      <xdr:colOff>38100</xdr:colOff>
      <xdr:row>97</xdr:row>
      <xdr:rowOff>4404</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5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20931</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3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147968</xdr:rowOff>
    </xdr:from>
    <xdr:to>
      <xdr:col>55</xdr:col>
      <xdr:colOff>0</xdr:colOff>
      <xdr:row>58</xdr:row>
      <xdr:rowOff>94856</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920618"/>
          <a:ext cx="8382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147968</xdr:rowOff>
    </xdr:from>
    <xdr:to>
      <xdr:col>50</xdr:col>
      <xdr:colOff>114300</xdr:colOff>
      <xdr:row>58</xdr:row>
      <xdr:rowOff>151130</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8750300" y="9920618"/>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151130</xdr:rowOff>
    </xdr:from>
    <xdr:to>
      <xdr:col>45</xdr:col>
      <xdr:colOff>177800</xdr:colOff>
      <xdr:row>58</xdr:row>
      <xdr:rowOff>155016</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1009523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139357</xdr:rowOff>
    </xdr:from>
    <xdr:to>
      <xdr:col>41</xdr:col>
      <xdr:colOff>50800</xdr:colOff>
      <xdr:row>58</xdr:row>
      <xdr:rowOff>155016</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1008345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44056</xdr:rowOff>
    </xdr:from>
    <xdr:to>
      <xdr:col>55</xdr:col>
      <xdr:colOff>50800</xdr:colOff>
      <xdr:row>58</xdr:row>
      <xdr:rowOff>145656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9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130433</xdr:rowOff>
    </xdr:from>
    <xdr:ext cx="469744"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9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97168</xdr:rowOff>
    </xdr:from>
    <xdr:to>
      <xdr:col>50</xdr:col>
      <xdr:colOff>165100</xdr:colOff>
      <xdr:row>58</xdr:row>
      <xdr:rowOff>27318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8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18445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99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100330</xdr:rowOff>
    </xdr:from>
    <xdr:to>
      <xdr:col>46</xdr:col>
      <xdr:colOff>38100</xdr:colOff>
      <xdr:row>59</xdr:row>
      <xdr:rowOff>30480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21607</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515428"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104216</xdr:rowOff>
    </xdr:from>
    <xdr:to>
      <xdr:col>41</xdr:col>
      <xdr:colOff>101600</xdr:colOff>
      <xdr:row>59</xdr:row>
      <xdr:rowOff>34366</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25493</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626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88557</xdr:rowOff>
    </xdr:from>
    <xdr:to>
      <xdr:col>36</xdr:col>
      <xdr:colOff>165100</xdr:colOff>
      <xdr:row>59</xdr:row>
      <xdr:rowOff>18707</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9834</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37428"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36144</xdr:rowOff>
    </xdr:from>
    <xdr:to>
      <xdr:col>55</xdr:col>
      <xdr:colOff>0</xdr:colOff>
      <xdr:row>78</xdr:row>
      <xdr:rowOff>82158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9639300" y="13237794"/>
          <a:ext cx="8382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53975</xdr:rowOff>
    </xdr:from>
    <xdr:to>
      <xdr:col>50</xdr:col>
      <xdr:colOff>114300</xdr:colOff>
      <xdr:row>78</xdr:row>
      <xdr:rowOff>82158</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8750300" y="13255625"/>
          <a:ext cx="889000" cy="1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53975</xdr:rowOff>
    </xdr:from>
    <xdr:to>
      <xdr:col>45</xdr:col>
      <xdr:colOff>177800</xdr:colOff>
      <xdr:row>78</xdr:row>
      <xdr:rowOff>126898</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7861300" y="13255625"/>
          <a:ext cx="889000" cy="2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136075</xdr:rowOff>
    </xdr:from>
    <xdr:to>
      <xdr:col>41</xdr:col>
      <xdr:colOff>50800</xdr:colOff>
      <xdr:row>78</xdr:row>
      <xdr:rowOff>126898</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a:off x="6972300" y="13337725"/>
          <a:ext cx="889000" cy="16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156794</xdr:rowOff>
    </xdr:from>
    <xdr:to>
      <xdr:col>55</xdr:col>
      <xdr:colOff>50800</xdr:colOff>
      <xdr:row>77</xdr:row>
      <xdr:rowOff>86944</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135221</xdr:rowOff>
    </xdr:from>
    <xdr:ext cx="534377"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31358</xdr:rowOff>
    </xdr:from>
    <xdr:to>
      <xdr:col>50</xdr:col>
      <xdr:colOff>165100</xdr:colOff>
      <xdr:row>78</xdr:row>
      <xdr:rowOff>132958</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4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124085</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49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3175</xdr:rowOff>
    </xdr:from>
    <xdr:to>
      <xdr:col>46</xdr:col>
      <xdr:colOff>38100</xdr:colOff>
      <xdr:row>77</xdr:row>
      <xdr:rowOff>104775</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95902</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483111" y="132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76098</xdr:rowOff>
    </xdr:from>
    <xdr:to>
      <xdr:col>41</xdr:col>
      <xdr:colOff>101600</xdr:colOff>
      <xdr:row>79</xdr:row>
      <xdr:rowOff>6248</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168825</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85275</xdr:rowOff>
    </xdr:from>
    <xdr:to>
      <xdr:col>36</xdr:col>
      <xdr:colOff>165100</xdr:colOff>
      <xdr:row>78</xdr:row>
      <xdr:rowOff>15425</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6552</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3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107879</xdr:rowOff>
    </xdr:from>
    <xdr:to>
      <xdr:col>55</xdr:col>
      <xdr:colOff>0</xdr:colOff>
      <xdr:row>98</xdr:row>
      <xdr:rowOff>111745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909979"/>
          <a:ext cx="8382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111745</xdr:rowOff>
    </xdr:from>
    <xdr:to>
      <xdr:col>50</xdr:col>
      <xdr:colOff>114300</xdr:colOff>
      <xdr:row>98</xdr:row>
      <xdr:rowOff>113215</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91384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113215</xdr:rowOff>
    </xdr:from>
    <xdr:to>
      <xdr:col>45</xdr:col>
      <xdr:colOff>177800</xdr:colOff>
      <xdr:row>98</xdr:row>
      <xdr:rowOff>131480</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915315"/>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110730</xdr:rowOff>
    </xdr:from>
    <xdr:to>
      <xdr:col>41</xdr:col>
      <xdr:colOff>50800</xdr:colOff>
      <xdr:row>98</xdr:row>
      <xdr:rowOff>131480</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a:off x="6972300" y="16912830"/>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57079</xdr:rowOff>
    </xdr:from>
    <xdr:to>
      <xdr:col>55</xdr:col>
      <xdr:colOff>50800</xdr:colOff>
      <xdr:row>98</xdr:row>
      <xdr:rowOff>158679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60945</xdr:rowOff>
    </xdr:from>
    <xdr:to>
      <xdr:col>50</xdr:col>
      <xdr:colOff>165100</xdr:colOff>
      <xdr:row>98</xdr:row>
      <xdr:rowOff>162545</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153672</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62415</xdr:rowOff>
    </xdr:from>
    <xdr:to>
      <xdr:col>46</xdr:col>
      <xdr:colOff>38100</xdr:colOff>
      <xdr:row>98</xdr:row>
      <xdr:rowOff>164015</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155142</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80680</xdr:rowOff>
    </xdr:from>
    <xdr:to>
      <xdr:col>41</xdr:col>
      <xdr:colOff>101600</xdr:colOff>
      <xdr:row>99</xdr:row>
      <xdr:rowOff>10830</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1957</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59930</xdr:rowOff>
    </xdr:from>
    <xdr:to>
      <xdr:col>36</xdr:col>
      <xdr:colOff>165100</xdr:colOff>
      <xdr:row>98</xdr:row>
      <xdr:rowOff>161530</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152657</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xmlns=""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xmlns=""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xmlns=""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115272</xdr:rowOff>
    </xdr:from>
    <xdr:to>
      <xdr:col>85</xdr:col>
      <xdr:colOff>127000</xdr:colOff>
      <xdr:row>38</xdr:row>
      <xdr:rowOff>40194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5481300" y="6458922"/>
          <a:ext cx="838200" cy="9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xmlns=""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40194</xdr:rowOff>
    </xdr:from>
    <xdr:to>
      <xdr:col>81</xdr:col>
      <xdr:colOff>50800</xdr:colOff>
      <xdr:row>38</xdr:row>
      <xdr:rowOff>80166</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4592300" y="6555294"/>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155245</xdr:rowOff>
    </xdr:from>
    <xdr:to>
      <xdr:col>76</xdr:col>
      <xdr:colOff>114300</xdr:colOff>
      <xdr:row>38</xdr:row>
      <xdr:rowOff>80166</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3703300" y="6498895"/>
          <a:ext cx="8890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155245</xdr:rowOff>
    </xdr:from>
    <xdr:to>
      <xdr:col>71</xdr:col>
      <xdr:colOff>177800</xdr:colOff>
      <xdr:row>38</xdr:row>
      <xdr:rowOff>32879</xdr:rowOff>
    </xdr:to>
    <xdr:cxnSp macro="">
      <xdr:nvCxnSpPr>
        <xdr:cNvPr id="542" name="直線コネクタ 541">
          <a:extLst>
            <a:ext uri="{FF2B5EF4-FFF2-40B4-BE49-F238E27FC236}">
              <a16:creationId xmlns:a16="http://schemas.microsoft.com/office/drawing/2014/main" xmlns="" id="{00000000-0008-0000-0700-00001E020000}"/>
            </a:ext>
          </a:extLst>
        </xdr:cNvPr>
        <xdr:cNvCxnSpPr/>
      </xdr:nvCxnSpPr>
      <xdr:spPr>
        <a:xfrm flipV="1">
          <a:off x="12814300" y="6498895"/>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64472</xdr:rowOff>
    </xdr:from>
    <xdr:to>
      <xdr:col>85</xdr:col>
      <xdr:colOff>177800</xdr:colOff>
      <xdr:row>37</xdr:row>
      <xdr:rowOff>166072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62687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42899</xdr:rowOff>
    </xdr:from>
    <xdr:ext cx="534377" cy="259045"/>
    <xdr:sp macro="" textlink="">
      <xdr:nvSpPr>
        <xdr:cNvPr id="553" name="消防費該当値テキスト">
          <a:extLst>
            <a:ext uri="{FF2B5EF4-FFF2-40B4-BE49-F238E27FC236}">
              <a16:creationId xmlns:a16="http://schemas.microsoft.com/office/drawing/2014/main" xmlns="" id="{00000000-0008-0000-0700-000029020000}"/>
            </a:ext>
          </a:extLst>
        </xdr:cNvPr>
        <xdr:cNvSpPr txBox="1"/>
      </xdr:nvSpPr>
      <xdr:spPr>
        <a:xfrm>
          <a:off x="16370300" y="63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160844</xdr:rowOff>
    </xdr:from>
    <xdr:to>
      <xdr:col>81</xdr:col>
      <xdr:colOff>101600</xdr:colOff>
      <xdr:row>38</xdr:row>
      <xdr:rowOff>90994</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5430500" y="65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82121</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5214111" y="65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29366</xdr:rowOff>
    </xdr:from>
    <xdr:to>
      <xdr:col>76</xdr:col>
      <xdr:colOff>165100</xdr:colOff>
      <xdr:row>38</xdr:row>
      <xdr:rowOff>130966</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4541500" y="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122093</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4325111"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104445</xdr:rowOff>
    </xdr:from>
    <xdr:to>
      <xdr:col>72</xdr:col>
      <xdr:colOff>38100</xdr:colOff>
      <xdr:row>38</xdr:row>
      <xdr:rowOff>34595</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3652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25722</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3436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153529</xdr:rowOff>
    </xdr:from>
    <xdr:to>
      <xdr:col>67</xdr:col>
      <xdr:colOff>101600</xdr:colOff>
      <xdr:row>38</xdr:row>
      <xdr:rowOff>83679</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2763500" y="64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74806</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547111" y="65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158572</xdr:rowOff>
    </xdr:from>
    <xdr:to>
      <xdr:col>85</xdr:col>
      <xdr:colOff>127000</xdr:colOff>
      <xdr:row>57</xdr:row>
      <xdr:rowOff>56502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9588322"/>
          <a:ext cx="8382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56502</xdr:rowOff>
    </xdr:from>
    <xdr:to>
      <xdr:col>81</xdr:col>
      <xdr:colOff>50800</xdr:colOff>
      <xdr:row>57</xdr:row>
      <xdr:rowOff>70485</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982915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70485</xdr:rowOff>
    </xdr:from>
    <xdr:to>
      <xdr:col>76</xdr:col>
      <xdr:colOff>114300</xdr:colOff>
      <xdr:row>58</xdr:row>
      <xdr:rowOff>112725</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3703300" y="9843135"/>
          <a:ext cx="889000" cy="2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112725</xdr:rowOff>
    </xdr:from>
    <xdr:to>
      <xdr:col>71</xdr:col>
      <xdr:colOff>177800</xdr:colOff>
      <xdr:row>58</xdr:row>
      <xdr:rowOff>133490</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2814300" y="10056825"/>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107772</xdr:rowOff>
    </xdr:from>
    <xdr:to>
      <xdr:col>85</xdr:col>
      <xdr:colOff>177800</xdr:colOff>
      <xdr:row>56</xdr:row>
      <xdr:rowOff>37922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95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130649</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5702</xdr:rowOff>
    </xdr:from>
    <xdr:to>
      <xdr:col>81</xdr:col>
      <xdr:colOff>101600</xdr:colOff>
      <xdr:row>57</xdr:row>
      <xdr:rowOff>107302</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7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123829</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95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19685</xdr:rowOff>
    </xdr:from>
    <xdr:to>
      <xdr:col>76</xdr:col>
      <xdr:colOff>165100</xdr:colOff>
      <xdr:row>57</xdr:row>
      <xdr:rowOff>121285</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137812</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95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61925</xdr:rowOff>
    </xdr:from>
    <xdr:to>
      <xdr:col>72</xdr:col>
      <xdr:colOff>38100</xdr:colOff>
      <xdr:row>58</xdr:row>
      <xdr:rowOff>163525</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154652</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82690</xdr:rowOff>
    </xdr:from>
    <xdr:to>
      <xdr:col>67</xdr:col>
      <xdr:colOff>101600</xdr:colOff>
      <xdr:row>59</xdr:row>
      <xdr:rowOff>12840</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3967</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17818</xdr:rowOff>
    </xdr:from>
    <xdr:to>
      <xdr:col>85</xdr:col>
      <xdr:colOff>127000</xdr:colOff>
      <xdr:row>79</xdr:row>
      <xdr:rowOff>36652</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62368"/>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15075</xdr:rowOff>
    </xdr:from>
    <xdr:to>
      <xdr:col>81</xdr:col>
      <xdr:colOff>50800</xdr:colOff>
      <xdr:row>79</xdr:row>
      <xdr:rowOff>17818</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596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15075</xdr:rowOff>
    </xdr:from>
    <xdr:to>
      <xdr:col>76</xdr:col>
      <xdr:colOff>114300</xdr:colOff>
      <xdr:row>79</xdr:row>
      <xdr:rowOff>40360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3703300" y="13559625"/>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40360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flipV="1">
          <a:off x="12814300" y="13584910"/>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157302</xdr:rowOff>
    </xdr:from>
    <xdr:to>
      <xdr:col>85</xdr:col>
      <xdr:colOff>177800</xdr:colOff>
      <xdr:row>79</xdr:row>
      <xdr:rowOff>87452</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72229</xdr:rowOff>
    </xdr:from>
    <xdr:ext cx="378565"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44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138468</xdr:rowOff>
    </xdr:from>
    <xdr:to>
      <xdr:col>81</xdr:col>
      <xdr:colOff>101600</xdr:colOff>
      <xdr:row>79</xdr:row>
      <xdr:rowOff>68618</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59745</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46428" y="1360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135725</xdr:rowOff>
    </xdr:from>
    <xdr:to>
      <xdr:col>76</xdr:col>
      <xdr:colOff>165100</xdr:colOff>
      <xdr:row>79</xdr:row>
      <xdr:rowOff>65875</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161010</xdr:rowOff>
    </xdr:from>
    <xdr:to>
      <xdr:col>72</xdr:col>
      <xdr:colOff>38100</xdr:colOff>
      <xdr:row>79</xdr:row>
      <xdr:rowOff>91160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82287</xdr:rowOff>
    </xdr:from>
    <xdr:ext cx="378565"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14017" y="1362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15163</xdr:rowOff>
    </xdr:from>
    <xdr:to>
      <xdr:col>85</xdr:col>
      <xdr:colOff>127000</xdr:colOff>
      <xdr:row>94</xdr:row>
      <xdr:rowOff>23673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131463"/>
          <a:ext cx="8382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167208</xdr:rowOff>
    </xdr:from>
    <xdr:to>
      <xdr:col>81</xdr:col>
      <xdr:colOff>50800</xdr:colOff>
      <xdr:row>94</xdr:row>
      <xdr:rowOff>15163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112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167208</xdr:rowOff>
    </xdr:from>
    <xdr:to>
      <xdr:col>76</xdr:col>
      <xdr:colOff>114300</xdr:colOff>
      <xdr:row>94</xdr:row>
      <xdr:rowOff>12560</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112058"/>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169227</xdr:rowOff>
    </xdr:from>
    <xdr:to>
      <xdr:col>71</xdr:col>
      <xdr:colOff>177800</xdr:colOff>
      <xdr:row>94</xdr:row>
      <xdr:rowOff>12560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11407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144323</xdr:rowOff>
    </xdr:from>
    <xdr:to>
      <xdr:col>85</xdr:col>
      <xdr:colOff>177800</xdr:colOff>
      <xdr:row>94</xdr:row>
      <xdr:rowOff>74473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0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167200</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59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135813</xdr:rowOff>
    </xdr:from>
    <xdr:to>
      <xdr:col>81</xdr:col>
      <xdr:colOff>101600</xdr:colOff>
      <xdr:row>94</xdr:row>
      <xdr:rowOff>65963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82490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5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116408</xdr:rowOff>
    </xdr:from>
    <xdr:to>
      <xdr:col>76</xdr:col>
      <xdr:colOff>165100</xdr:colOff>
      <xdr:row>94</xdr:row>
      <xdr:rowOff>46558</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63085</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58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133210</xdr:rowOff>
    </xdr:from>
    <xdr:to>
      <xdr:col>72</xdr:col>
      <xdr:colOff>38100</xdr:colOff>
      <xdr:row>94</xdr:row>
      <xdr:rowOff>63360</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0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79887</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58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118427</xdr:rowOff>
    </xdr:from>
    <xdr:to>
      <xdr:col>67</xdr:col>
      <xdr:colOff>101600</xdr:colOff>
      <xdr:row>94</xdr:row>
      <xdr:rowOff>48577</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0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65104</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58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xmlns=""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xmlns=""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xmlns=""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xmlns=""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xmlns=""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xmlns=""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xmlns=""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xmlns=""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xmlns=""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xmlns=""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xmlns=""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総務費及び農林水産業費が減となっているものの、教育費及び衛生費等については増となっている。総務費が減となっている要因としては財政調整基金積立金の減により、また農林水産業費の減となっている要因とし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国が実施していた国営大和平野土地改良事業に係る負担金の減が挙げられる。教育費の増となっている要因は、市民運動公園管理棟改修事業や小学校大規模改造事業（空調設備設置）によることが挙げられ、衛生費の増の要因は、不燃ごみ分別施設設置事業が挙げられる。</a:t>
          </a:r>
        </a:p>
        <a:p>
          <a:r>
            <a:rPr kumimoji="1" lang="ja-JP" altLang="en-US" sz="1300">
              <a:latin typeface="ＭＳ Ｐゴシック" panose="020B0600070205080204" pitchFamily="50" charset="-128"/>
              <a:ea typeface="ＭＳ Ｐゴシック" panose="020B0600070205080204" pitchFamily="50" charset="-128"/>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より黒字決算を計上し続けており、それに伴い基金の積み立てもおこなっているため、増大しているものの、</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は実質単年度収支は赤字となり、実質収支額はかろうじて黒字を計上できている。今後については収支均衡を図りつつ、歳入の確保及び歳出の削減に努めていく。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国民健康保険事業特別会計及び学校給食費特別会計において赤字が発生しているが、他の会計での黒字額が赤字額を上回っているので、連結赤字額は生じていない。</a:t>
          </a:r>
        </a:p>
        <a:p>
          <a:r>
            <a:rPr kumimoji="1" lang="ja-JP" altLang="en-US" sz="1400">
              <a:latin typeface="ＭＳ ゴシック" pitchFamily="49" charset="-128"/>
              <a:ea typeface="ＭＳ ゴシック" pitchFamily="49" charset="-128"/>
            </a:rPr>
            <a:t>また近年においては、国民健康保険事業特別会計の累積赤字解消に向けて一般会計からの法定外繰出金（毎年度</a:t>
          </a:r>
          <a:r>
            <a:rPr kumimoji="1" lang="en-US" altLang="ja-JP" sz="1400">
              <a:latin typeface="ＭＳ ゴシック" pitchFamily="49" charset="-128"/>
              <a:ea typeface="ＭＳ ゴシック" pitchFamily="49" charset="-128"/>
            </a:rPr>
            <a:t>25,000</a:t>
          </a:r>
          <a:r>
            <a:rPr kumimoji="1" lang="ja-JP" altLang="en-US" sz="1400">
              <a:latin typeface="ＭＳ ゴシック" pitchFamily="49" charset="-128"/>
              <a:ea typeface="ＭＳ ゴシック" pitchFamily="49" charset="-128"/>
            </a:rPr>
            <a:t>千円）を支出しており、累積赤字額は減少している。</a:t>
          </a:r>
        </a:p>
        <a:p>
          <a:r>
            <a:rPr kumimoji="1" lang="ja-JP" altLang="en-US" sz="1400">
              <a:latin typeface="ＭＳ ゴシック" pitchFamily="49" charset="-128"/>
              <a:ea typeface="ＭＳ ゴシック" pitchFamily="49" charset="-128"/>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の抑制や低利の借り換えをおこなったことにより公債費は減少傾向にある。しかしながら後年度においては大型事業を複数予定しており、地方債の借入及びそれに伴う公債費は増大していく見込みとなっている。</a:t>
          </a:r>
        </a:p>
        <a:p>
          <a:r>
            <a:rPr kumimoji="1" lang="ja-JP" altLang="en-US" sz="1400">
              <a:latin typeface="ＭＳ ゴシック" pitchFamily="49" charset="-128"/>
              <a:ea typeface="ＭＳ ゴシック" pitchFamily="49" charset="-128"/>
            </a:rPr>
            <a:t>地方債の発行を抑制するために、今後も引き続き事業の取捨選択を行い、費用対効果を念頭に置いた財政運営が必要になると考える。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満期一括償還地方債の償還財源として積み立てた当該基金はなし。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近年地方債残高は、減少傾向にあったが、前年度に引き続き地方債残高は増加傾向にある。これは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過疎団体に指定され、過疎脱却に向けた事業のための過疎対策事業債の発行が可能となったことで、従来よりも高い充当率で借り入れが可能となり、また、過疎対策事業債の一部がソフト事業に充当できるようになったこと等により発行額が増大していると考えられる。</a:t>
          </a:r>
        </a:p>
        <a:p>
          <a:r>
            <a:rPr kumimoji="1" lang="ja-JP" altLang="en-US" sz="1400">
              <a:latin typeface="ＭＳ ゴシック" pitchFamily="49" charset="-128"/>
              <a:ea typeface="ＭＳ ゴシック" pitchFamily="49" charset="-128"/>
            </a:rPr>
            <a:t>また後年度には複数の大型事業が控えており、過疎対策事業債を始めとする地方債の発行により地方債残高の増が見込まれる。地方債の発行を抑制していくため、これまで以上に費用対効果を考慮した財政運営をおこな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においておよそ実質収支額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百万円積み立てた一方、特定地方債の公債費に充当するため減債基金を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その際には適宜取り崩しをおこない、財政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まちづくり推進基金については市内のミニボートピア企業から本市に支払われる環境整備協力金を原資として積み立てをおこなったことで残高が増大している。しかしふるさと創生基金については、地域経済循環創造事業及び新婚世帯家賃補助金等に充当するために取り崩しをおこなったこと等により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決算より黒字化を達成してからこれまで黒字決算を計上し続けており、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から毎年度積み立てを適宜おこない、近年取り崩しをおこなっていないことから、基金残高が増大している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立をおこなうこととしており、取り崩しについては現在予定していない。しかしながら後年度においては大型事業を複数実施する予定となっているため、財政状況の悪化が見込まれており、その際には財政調整基金の取り崩しをおこなう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においては基金の利子収入等を積み立ててはいるが、定められたルールに則って種々の公債費に充当するために取り崩しをおこなったため、基金残高は減少した。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その際には市債管理基金を取り崩して公債費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く、特に市営住宅においては、多くの施設が耐用年数に到来し、老朽化が進んでいる。平成２９年３月に策定した御所市公共施設等総合管理計画において、保有量（延床面積）を４割削減するという目標を掲げ、施設の多機能化（複合化）及び除却などを進めており、上昇傾向ではあるが、類似団体平均と比較するとその伸び率は緩やか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3" name="楕円 82"/>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4"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166642</xdr:rowOff>
    </xdr:from>
    <xdr:to>
      <xdr:col>19</xdr:col>
      <xdr:colOff>187325</xdr:colOff>
      <xdr:row>32</xdr:row>
      <xdr:rowOff>96792</xdr:rowOff>
    </xdr:to>
    <xdr:sp macro="" textlink="">
      <xdr:nvSpPr>
        <xdr:cNvPr id="85" name="楕円 84"/>
        <xdr:cNvSpPr/>
      </xdr:nvSpPr>
      <xdr:spPr>
        <a:xfrm>
          <a:off x="4000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55245</xdr:rowOff>
    </xdr:to>
    <xdr:cxnSp macro="">
      <xdr:nvCxnSpPr>
        <xdr:cNvPr id="86" name="直線コネクタ 85"/>
        <xdr:cNvCxnSpPr/>
      </xdr:nvCxnSpPr>
      <xdr:spPr>
        <a:xfrm>
          <a:off x="4051300" y="630391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45992</xdr:rowOff>
    </xdr:to>
    <xdr:cxnSp macro="">
      <xdr:nvCxnSpPr>
        <xdr:cNvPr id="88" name="直線コネクタ 87"/>
        <xdr:cNvCxnSpPr/>
      </xdr:nvCxnSpPr>
      <xdr:spPr>
        <a:xfrm>
          <a:off x="3289300" y="628541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9" name="楕円 88"/>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32</xdr:row>
      <xdr:rowOff>27486</xdr:rowOff>
    </xdr:to>
    <xdr:cxnSp macro="">
      <xdr:nvCxnSpPr>
        <xdr:cNvPr id="90" name="直線コネクタ 89"/>
        <xdr:cNvCxnSpPr/>
      </xdr:nvCxnSpPr>
      <xdr:spPr>
        <a:xfrm>
          <a:off x="2527300" y="6155872"/>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1" name="楕円 90"/>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69397</xdr:rowOff>
    </xdr:to>
    <xdr:cxnSp macro="">
      <xdr:nvCxnSpPr>
        <xdr:cNvPr id="92" name="直線コネクタ 91"/>
        <xdr:cNvCxnSpPr/>
      </xdr:nvCxnSpPr>
      <xdr:spPr>
        <a:xfrm>
          <a:off x="1765300" y="611886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87919</xdr:rowOff>
    </xdr:from>
    <xdr:ext cx="405111" cy="259045"/>
    <xdr:sp macro="" textlink="">
      <xdr:nvSpPr>
        <xdr:cNvPr id="97" name="n_1mainValue有形固定資産減価償却率"/>
        <xdr:cNvSpPr txBox="1"/>
      </xdr:nvSpPr>
      <xdr:spPr>
        <a:xfrm>
          <a:off x="38360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9" name="n_3mainValue有形固定資産減価償却率"/>
        <xdr:cNvSpPr txBox="1"/>
      </xdr:nvSpPr>
      <xdr:spPr>
        <a:xfrm>
          <a:off x="2324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0" name="n_4mainValue有形固定資産減価償却率"/>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実施された大型事業はすでに終了しており、また、適正な地方債の発行に努めた結果、地方債残高は減少傾向にあったが、平成２９年度に過疎地域にされたことによる過疎債の活用や、後年度において大型事業を複数予定しているなど、将来負担額は増大する見込である。類似団体に比べ職員数が多く、人件費が高い水準であるため、債務償還比率も高い数値となっており、窓口業務等の業務委託による人件費の削減や事業の取捨選択と内容の精査を行い、歳出の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142741</xdr:rowOff>
    </xdr:from>
    <xdr:to>
      <xdr:col>76</xdr:col>
      <xdr:colOff>73025</xdr:colOff>
      <xdr:row>33</xdr:row>
      <xdr:rowOff>72891</xdr:rowOff>
    </xdr:to>
    <xdr:sp macro="" textlink="">
      <xdr:nvSpPr>
        <xdr:cNvPr id="146" name="楕円 145"/>
        <xdr:cNvSpPr/>
      </xdr:nvSpPr>
      <xdr:spPr>
        <a:xfrm>
          <a:off x="14744700" y="64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121168</xdr:rowOff>
    </xdr:from>
    <xdr:ext cx="560923" cy="259045"/>
    <xdr:sp macro="" textlink="">
      <xdr:nvSpPr>
        <xdr:cNvPr id="147" name="債務償還比率該当値テキスト"/>
        <xdr:cNvSpPr txBox="1"/>
      </xdr:nvSpPr>
      <xdr:spPr>
        <a:xfrm>
          <a:off x="14846300" y="63790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143940</xdr:rowOff>
    </xdr:from>
    <xdr:to>
      <xdr:col>72</xdr:col>
      <xdr:colOff>123825</xdr:colOff>
      <xdr:row>33</xdr:row>
      <xdr:rowOff>74090</xdr:rowOff>
    </xdr:to>
    <xdr:sp macro="" textlink="">
      <xdr:nvSpPr>
        <xdr:cNvPr id="148" name="楕円 147"/>
        <xdr:cNvSpPr/>
      </xdr:nvSpPr>
      <xdr:spPr>
        <a:xfrm>
          <a:off x="14033500" y="64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22091</xdr:rowOff>
    </xdr:from>
    <xdr:to>
      <xdr:col>76</xdr:col>
      <xdr:colOff>22225</xdr:colOff>
      <xdr:row>33</xdr:row>
      <xdr:rowOff>23290</xdr:rowOff>
    </xdr:to>
    <xdr:cxnSp macro="">
      <xdr:nvCxnSpPr>
        <xdr:cNvPr id="149" name="直線コネクタ 148"/>
        <xdr:cNvCxnSpPr/>
      </xdr:nvCxnSpPr>
      <xdr:spPr>
        <a:xfrm flipV="1">
          <a:off x="14084300" y="6451466"/>
          <a:ext cx="711200" cy="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11522</xdr:rowOff>
    </xdr:from>
    <xdr:to>
      <xdr:col>68</xdr:col>
      <xdr:colOff>123825</xdr:colOff>
      <xdr:row>32</xdr:row>
      <xdr:rowOff>113122</xdr:rowOff>
    </xdr:to>
    <xdr:sp macro="" textlink="">
      <xdr:nvSpPr>
        <xdr:cNvPr id="150" name="楕円 149"/>
        <xdr:cNvSpPr/>
      </xdr:nvSpPr>
      <xdr:spPr>
        <a:xfrm>
          <a:off x="13271500" y="62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62322</xdr:rowOff>
    </xdr:from>
    <xdr:to>
      <xdr:col>72</xdr:col>
      <xdr:colOff>73025</xdr:colOff>
      <xdr:row>33</xdr:row>
      <xdr:rowOff>23290</xdr:rowOff>
    </xdr:to>
    <xdr:cxnSp macro="">
      <xdr:nvCxnSpPr>
        <xdr:cNvPr id="151" name="直線コネクタ 150"/>
        <xdr:cNvCxnSpPr/>
      </xdr:nvCxnSpPr>
      <xdr:spPr>
        <a:xfrm>
          <a:off x="13322300" y="6320247"/>
          <a:ext cx="762000" cy="13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108197</xdr:rowOff>
    </xdr:from>
    <xdr:to>
      <xdr:col>64</xdr:col>
      <xdr:colOff>123825</xdr:colOff>
      <xdr:row>33</xdr:row>
      <xdr:rowOff>38347</xdr:rowOff>
    </xdr:to>
    <xdr:sp macro="" textlink="">
      <xdr:nvSpPr>
        <xdr:cNvPr id="152" name="楕円 151"/>
        <xdr:cNvSpPr/>
      </xdr:nvSpPr>
      <xdr:spPr>
        <a:xfrm>
          <a:off x="12509500" y="63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62322</xdr:rowOff>
    </xdr:from>
    <xdr:to>
      <xdr:col>68</xdr:col>
      <xdr:colOff>73025</xdr:colOff>
      <xdr:row>32</xdr:row>
      <xdr:rowOff>158997</xdr:rowOff>
    </xdr:to>
    <xdr:cxnSp macro="">
      <xdr:nvCxnSpPr>
        <xdr:cNvPr id="153" name="直線コネクタ 152"/>
        <xdr:cNvCxnSpPr/>
      </xdr:nvCxnSpPr>
      <xdr:spPr>
        <a:xfrm flipV="1">
          <a:off x="12560300" y="6320247"/>
          <a:ext cx="7620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11331</xdr:rowOff>
    </xdr:from>
    <xdr:to>
      <xdr:col>60</xdr:col>
      <xdr:colOff>123825</xdr:colOff>
      <xdr:row>31</xdr:row>
      <xdr:rowOff>112931</xdr:rowOff>
    </xdr:to>
    <xdr:sp macro="" textlink="">
      <xdr:nvSpPr>
        <xdr:cNvPr id="154" name="楕円 153"/>
        <xdr:cNvSpPr/>
      </xdr:nvSpPr>
      <xdr:spPr>
        <a:xfrm>
          <a:off x="11747500" y="60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62131</xdr:rowOff>
    </xdr:from>
    <xdr:to>
      <xdr:col>64</xdr:col>
      <xdr:colOff>73025</xdr:colOff>
      <xdr:row>32</xdr:row>
      <xdr:rowOff>158997</xdr:rowOff>
    </xdr:to>
    <xdr:cxnSp macro="">
      <xdr:nvCxnSpPr>
        <xdr:cNvPr id="155" name="直線コネクタ 154"/>
        <xdr:cNvCxnSpPr/>
      </xdr:nvCxnSpPr>
      <xdr:spPr>
        <a:xfrm>
          <a:off x="11798300" y="6148606"/>
          <a:ext cx="762000" cy="26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65217</xdr:rowOff>
    </xdr:from>
    <xdr:ext cx="560923" cy="259045"/>
    <xdr:sp macro="" textlink="">
      <xdr:nvSpPr>
        <xdr:cNvPr id="160" name="n_1mainValue債務償還比率"/>
        <xdr:cNvSpPr txBox="1"/>
      </xdr:nvSpPr>
      <xdr:spPr>
        <a:xfrm>
          <a:off x="13791138" y="64945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104249</xdr:rowOff>
    </xdr:from>
    <xdr:ext cx="560923" cy="259045"/>
    <xdr:sp macro="" textlink="">
      <xdr:nvSpPr>
        <xdr:cNvPr id="161" name="n_2mainValue債務償還比率"/>
        <xdr:cNvSpPr txBox="1"/>
      </xdr:nvSpPr>
      <xdr:spPr>
        <a:xfrm>
          <a:off x="13041838" y="63621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29474</xdr:rowOff>
    </xdr:from>
    <xdr:ext cx="560923" cy="259045"/>
    <xdr:sp macro="" textlink="">
      <xdr:nvSpPr>
        <xdr:cNvPr id="162" name="n_3mainValue債務償還比率"/>
        <xdr:cNvSpPr txBox="1"/>
      </xdr:nvSpPr>
      <xdr:spPr>
        <a:xfrm>
          <a:off x="12279838" y="64588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104058</xdr:rowOff>
    </xdr:from>
    <xdr:ext cx="469744" cy="259045"/>
    <xdr:sp macro="" textlink="">
      <xdr:nvSpPr>
        <xdr:cNvPr id="163" name="n_4mainValue債務償還比率"/>
        <xdr:cNvSpPr txBox="1"/>
      </xdr:nvSpPr>
      <xdr:spPr>
        <a:xfrm>
          <a:off x="11563427" y="61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80010</xdr:rowOff>
    </xdr:to>
    <xdr:cxnSp macro="">
      <xdr:nvCxnSpPr>
        <xdr:cNvPr id="76" name="直線コネクタ 75"/>
        <xdr:cNvCxnSpPr/>
      </xdr:nvCxnSpPr>
      <xdr:spPr>
        <a:xfrm>
          <a:off x="3797300" y="6385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41910</xdr:rowOff>
    </xdr:to>
    <xdr:cxnSp macro="">
      <xdr:nvCxnSpPr>
        <xdr:cNvPr id="78" name="直線コネクタ 77"/>
        <xdr:cNvCxnSpPr/>
      </xdr:nvCxnSpPr>
      <xdr:spPr>
        <a:xfrm>
          <a:off x="2908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3810</xdr:rowOff>
    </xdr:to>
    <xdr:cxnSp macro="">
      <xdr:nvCxnSpPr>
        <xdr:cNvPr id="80" name="直線コネクタ 79"/>
        <xdr:cNvCxnSpPr/>
      </xdr:nvCxnSpPr>
      <xdr:spPr>
        <a:xfrm>
          <a:off x="2019300" y="6322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150495</xdr:rowOff>
    </xdr:to>
    <xdr:cxnSp macro="">
      <xdr:nvCxnSpPr>
        <xdr:cNvPr id="82" name="直線コネクタ 81"/>
        <xdr:cNvCxnSpPr/>
      </xdr:nvCxnSpPr>
      <xdr:spPr>
        <a:xfrm>
          <a:off x="1130300" y="629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7"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9" name="n_3main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90" name="n_4mainValue【道路】&#10;有形固定資産減価償却率"/>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18732</xdr:rowOff>
    </xdr:from>
    <xdr:to>
      <xdr:col>55</xdr:col>
      <xdr:colOff>50800</xdr:colOff>
      <xdr:row>38</xdr:row>
      <xdr:rowOff>120332</xdr:rowOff>
    </xdr:to>
    <xdr:sp macro="" textlink="">
      <xdr:nvSpPr>
        <xdr:cNvPr id="130" name="楕円 129"/>
        <xdr:cNvSpPr/>
      </xdr:nvSpPr>
      <xdr:spPr>
        <a:xfrm>
          <a:off x="10426700" y="65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41610</xdr:rowOff>
    </xdr:from>
    <xdr:ext cx="534377" cy="259045"/>
    <xdr:sp macro="" textlink="">
      <xdr:nvSpPr>
        <xdr:cNvPr id="131" name="【道路】&#10;一人当たり延長該当値テキスト"/>
        <xdr:cNvSpPr txBox="1"/>
      </xdr:nvSpPr>
      <xdr:spPr>
        <a:xfrm>
          <a:off x="10515600"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32715</xdr:rowOff>
    </xdr:from>
    <xdr:to>
      <xdr:col>50</xdr:col>
      <xdr:colOff>165100</xdr:colOff>
      <xdr:row>38</xdr:row>
      <xdr:rowOff>134315</xdr:rowOff>
    </xdr:to>
    <xdr:sp macro="" textlink="">
      <xdr:nvSpPr>
        <xdr:cNvPr id="132" name="楕円 131"/>
        <xdr:cNvSpPr/>
      </xdr:nvSpPr>
      <xdr:spPr>
        <a:xfrm>
          <a:off x="9588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69532</xdr:rowOff>
    </xdr:from>
    <xdr:to>
      <xdr:col>55</xdr:col>
      <xdr:colOff>0</xdr:colOff>
      <xdr:row>38</xdr:row>
      <xdr:rowOff>83515</xdr:rowOff>
    </xdr:to>
    <xdr:cxnSp macro="">
      <xdr:nvCxnSpPr>
        <xdr:cNvPr id="133" name="直線コネクタ 132"/>
        <xdr:cNvCxnSpPr/>
      </xdr:nvCxnSpPr>
      <xdr:spPr>
        <a:xfrm flipV="1">
          <a:off x="9639300" y="6584632"/>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44603</xdr:rowOff>
    </xdr:from>
    <xdr:to>
      <xdr:col>46</xdr:col>
      <xdr:colOff>38100</xdr:colOff>
      <xdr:row>38</xdr:row>
      <xdr:rowOff>146203</xdr:rowOff>
    </xdr:to>
    <xdr:sp macro="" textlink="">
      <xdr:nvSpPr>
        <xdr:cNvPr id="134" name="楕円 133"/>
        <xdr:cNvSpPr/>
      </xdr:nvSpPr>
      <xdr:spPr>
        <a:xfrm>
          <a:off x="8699500" y="65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83515</xdr:rowOff>
    </xdr:from>
    <xdr:to>
      <xdr:col>50</xdr:col>
      <xdr:colOff>114300</xdr:colOff>
      <xdr:row>38</xdr:row>
      <xdr:rowOff>95403</xdr:rowOff>
    </xdr:to>
    <xdr:cxnSp macro="">
      <xdr:nvCxnSpPr>
        <xdr:cNvPr id="135" name="直線コネクタ 134"/>
        <xdr:cNvCxnSpPr/>
      </xdr:nvCxnSpPr>
      <xdr:spPr>
        <a:xfrm flipV="1">
          <a:off x="8750300" y="65986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57976</xdr:rowOff>
    </xdr:from>
    <xdr:to>
      <xdr:col>41</xdr:col>
      <xdr:colOff>101600</xdr:colOff>
      <xdr:row>38</xdr:row>
      <xdr:rowOff>159576</xdr:rowOff>
    </xdr:to>
    <xdr:sp macro="" textlink="">
      <xdr:nvSpPr>
        <xdr:cNvPr id="136" name="楕円 135"/>
        <xdr:cNvSpPr/>
      </xdr:nvSpPr>
      <xdr:spPr>
        <a:xfrm>
          <a:off x="7810500" y="65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95403</xdr:rowOff>
    </xdr:from>
    <xdr:to>
      <xdr:col>45</xdr:col>
      <xdr:colOff>177800</xdr:colOff>
      <xdr:row>38</xdr:row>
      <xdr:rowOff>108776</xdr:rowOff>
    </xdr:to>
    <xdr:cxnSp macro="">
      <xdr:nvCxnSpPr>
        <xdr:cNvPr id="137" name="直線コネクタ 136"/>
        <xdr:cNvCxnSpPr/>
      </xdr:nvCxnSpPr>
      <xdr:spPr>
        <a:xfrm flipV="1">
          <a:off x="7861300" y="66105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80835</xdr:rowOff>
    </xdr:from>
    <xdr:to>
      <xdr:col>36</xdr:col>
      <xdr:colOff>165100</xdr:colOff>
      <xdr:row>39</xdr:row>
      <xdr:rowOff>10985</xdr:rowOff>
    </xdr:to>
    <xdr:sp macro="" textlink="">
      <xdr:nvSpPr>
        <xdr:cNvPr id="138" name="楕円 137"/>
        <xdr:cNvSpPr/>
      </xdr:nvSpPr>
      <xdr:spPr>
        <a:xfrm>
          <a:off x="6921500" y="65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108776</xdr:rowOff>
    </xdr:from>
    <xdr:to>
      <xdr:col>41</xdr:col>
      <xdr:colOff>50800</xdr:colOff>
      <xdr:row>38</xdr:row>
      <xdr:rowOff>131635</xdr:rowOff>
    </xdr:to>
    <xdr:cxnSp macro="">
      <xdr:nvCxnSpPr>
        <xdr:cNvPr id="139" name="直線コネクタ 138"/>
        <xdr:cNvCxnSpPr/>
      </xdr:nvCxnSpPr>
      <xdr:spPr>
        <a:xfrm flipV="1">
          <a:off x="6972300" y="66238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150842</xdr:rowOff>
    </xdr:from>
    <xdr:ext cx="534377" cy="259045"/>
    <xdr:sp macro="" textlink="">
      <xdr:nvSpPr>
        <xdr:cNvPr id="144" name="n_1mainValue【道路】&#10;一人当たり延長"/>
        <xdr:cNvSpPr txBox="1"/>
      </xdr:nvSpPr>
      <xdr:spPr>
        <a:xfrm>
          <a:off x="9359411"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162729</xdr:rowOff>
    </xdr:from>
    <xdr:ext cx="534377" cy="259045"/>
    <xdr:sp macro="" textlink="">
      <xdr:nvSpPr>
        <xdr:cNvPr id="145" name="n_2mainValue【道路】&#10;一人当たり延長"/>
        <xdr:cNvSpPr txBox="1"/>
      </xdr:nvSpPr>
      <xdr:spPr>
        <a:xfrm>
          <a:off x="8483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150703</xdr:rowOff>
    </xdr:from>
    <xdr:ext cx="534377" cy="259045"/>
    <xdr:sp macro="" textlink="">
      <xdr:nvSpPr>
        <xdr:cNvPr id="146" name="n_3mainValue【道路】&#10;一人当たり延長"/>
        <xdr:cNvSpPr txBox="1"/>
      </xdr:nvSpPr>
      <xdr:spPr>
        <a:xfrm>
          <a:off x="7594111" y="66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2112</xdr:rowOff>
    </xdr:from>
    <xdr:ext cx="534377" cy="259045"/>
    <xdr:sp macro="" textlink="">
      <xdr:nvSpPr>
        <xdr:cNvPr id="147" name="n_4mainValue【道路】&#10;一人当たり延長"/>
        <xdr:cNvSpPr txBox="1"/>
      </xdr:nvSpPr>
      <xdr:spPr>
        <a:xfrm>
          <a:off x="6705111" y="66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21590</xdr:rowOff>
    </xdr:from>
    <xdr:to>
      <xdr:col>24</xdr:col>
      <xdr:colOff>114300</xdr:colOff>
      <xdr:row>62</xdr:row>
      <xdr:rowOff>123190</xdr:rowOff>
    </xdr:to>
    <xdr:sp macro="" textlink="">
      <xdr:nvSpPr>
        <xdr:cNvPr id="188" name="楕円 187"/>
        <xdr:cNvSpPr/>
      </xdr:nvSpPr>
      <xdr:spPr>
        <a:xfrm>
          <a:off x="4584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xdr:rowOff>
    </xdr:from>
    <xdr:ext cx="405111" cy="259045"/>
    <xdr:sp macro="" textlink="">
      <xdr:nvSpPr>
        <xdr:cNvPr id="189" name="【橋りょう・トンネル】&#10;有形固定資産減価償却率該当値テキスト"/>
        <xdr:cNvSpPr txBox="1"/>
      </xdr:nvSpPr>
      <xdr:spPr>
        <a:xfrm>
          <a:off x="4673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156845</xdr:rowOff>
    </xdr:from>
    <xdr:to>
      <xdr:col>20</xdr:col>
      <xdr:colOff>38100</xdr:colOff>
      <xdr:row>62</xdr:row>
      <xdr:rowOff>86995</xdr:rowOff>
    </xdr:to>
    <xdr:sp macro="" textlink="">
      <xdr:nvSpPr>
        <xdr:cNvPr id="190" name="楕円 189"/>
        <xdr:cNvSpPr/>
      </xdr:nvSpPr>
      <xdr:spPr>
        <a:xfrm>
          <a:off x="3746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36195</xdr:rowOff>
    </xdr:from>
    <xdr:to>
      <xdr:col>24</xdr:col>
      <xdr:colOff>63500</xdr:colOff>
      <xdr:row>62</xdr:row>
      <xdr:rowOff>72390</xdr:rowOff>
    </xdr:to>
    <xdr:cxnSp macro="">
      <xdr:nvCxnSpPr>
        <xdr:cNvPr id="191" name="直線コネクタ 190"/>
        <xdr:cNvCxnSpPr/>
      </xdr:nvCxnSpPr>
      <xdr:spPr>
        <a:xfrm>
          <a:off x="3797300" y="10666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2" name="楕円 191"/>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36195</xdr:rowOff>
    </xdr:to>
    <xdr:cxnSp macro="">
      <xdr:nvCxnSpPr>
        <xdr:cNvPr id="193" name="直線コネクタ 192"/>
        <xdr:cNvCxnSpPr/>
      </xdr:nvCxnSpPr>
      <xdr:spPr>
        <a:xfrm>
          <a:off x="2908300" y="1062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4" name="楕円 193"/>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0</xdr:rowOff>
    </xdr:to>
    <xdr:cxnSp macro="">
      <xdr:nvCxnSpPr>
        <xdr:cNvPr id="195" name="直線コネクタ 194"/>
        <xdr:cNvCxnSpPr/>
      </xdr:nvCxnSpPr>
      <xdr:spPr>
        <a:xfrm>
          <a:off x="2019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6" name="楕円 195"/>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26670</xdr:rowOff>
    </xdr:to>
    <xdr:cxnSp macro="">
      <xdr:nvCxnSpPr>
        <xdr:cNvPr id="197" name="直線コネクタ 196"/>
        <xdr:cNvCxnSpPr/>
      </xdr:nvCxnSpPr>
      <xdr:spPr>
        <a:xfrm flipV="1">
          <a:off x="1130300" y="10591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78122</xdr:rowOff>
    </xdr:from>
    <xdr:ext cx="405111" cy="259045"/>
    <xdr:sp macro="" textlink="">
      <xdr:nvSpPr>
        <xdr:cNvPr id="202" name="n_1main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3" name="n_2mainValue【橋りょう・トンネ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4" name="n_3mainValue【橋りょう・トンネ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5" name="n_4mainValue【橋りょう・トンネル】&#10;有形固定資産減価償却率"/>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8350</xdr:rowOff>
    </xdr:from>
    <xdr:to>
      <xdr:col>55</xdr:col>
      <xdr:colOff>50800</xdr:colOff>
      <xdr:row>64</xdr:row>
      <xdr:rowOff>109950</xdr:rowOff>
    </xdr:to>
    <xdr:sp macro="" textlink="">
      <xdr:nvSpPr>
        <xdr:cNvPr id="247" name="楕円 246"/>
        <xdr:cNvSpPr/>
      </xdr:nvSpPr>
      <xdr:spPr>
        <a:xfrm>
          <a:off x="104267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94727</xdr:rowOff>
    </xdr:from>
    <xdr:ext cx="534377" cy="259045"/>
    <xdr:sp macro="" textlink="">
      <xdr:nvSpPr>
        <xdr:cNvPr id="248" name="【橋りょう・トンネル】&#10;一人当たり有形固定資産（償却資産）額該当値テキスト"/>
        <xdr:cNvSpPr txBox="1"/>
      </xdr:nvSpPr>
      <xdr:spPr>
        <a:xfrm>
          <a:off x="10515600" y="108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9648</xdr:rowOff>
    </xdr:from>
    <xdr:to>
      <xdr:col>50</xdr:col>
      <xdr:colOff>165100</xdr:colOff>
      <xdr:row>64</xdr:row>
      <xdr:rowOff>111248</xdr:rowOff>
    </xdr:to>
    <xdr:sp macro="" textlink="">
      <xdr:nvSpPr>
        <xdr:cNvPr id="249" name="楕円 248"/>
        <xdr:cNvSpPr/>
      </xdr:nvSpPr>
      <xdr:spPr>
        <a:xfrm>
          <a:off x="9588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59150</xdr:rowOff>
    </xdr:from>
    <xdr:to>
      <xdr:col>55</xdr:col>
      <xdr:colOff>0</xdr:colOff>
      <xdr:row>64</xdr:row>
      <xdr:rowOff>60448</xdr:rowOff>
    </xdr:to>
    <xdr:cxnSp macro="">
      <xdr:nvCxnSpPr>
        <xdr:cNvPr id="250" name="直線コネクタ 249"/>
        <xdr:cNvCxnSpPr/>
      </xdr:nvCxnSpPr>
      <xdr:spPr>
        <a:xfrm flipV="1">
          <a:off x="9639300" y="11031950"/>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10954</xdr:rowOff>
    </xdr:from>
    <xdr:to>
      <xdr:col>46</xdr:col>
      <xdr:colOff>38100</xdr:colOff>
      <xdr:row>64</xdr:row>
      <xdr:rowOff>112554</xdr:rowOff>
    </xdr:to>
    <xdr:sp macro="" textlink="">
      <xdr:nvSpPr>
        <xdr:cNvPr id="251" name="楕円 250"/>
        <xdr:cNvSpPr/>
      </xdr:nvSpPr>
      <xdr:spPr>
        <a:xfrm>
          <a:off x="8699500" y="10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60448</xdr:rowOff>
    </xdr:from>
    <xdr:to>
      <xdr:col>50</xdr:col>
      <xdr:colOff>114300</xdr:colOff>
      <xdr:row>64</xdr:row>
      <xdr:rowOff>61754</xdr:rowOff>
    </xdr:to>
    <xdr:cxnSp macro="">
      <xdr:nvCxnSpPr>
        <xdr:cNvPr id="252" name="直線コネクタ 251"/>
        <xdr:cNvCxnSpPr/>
      </xdr:nvCxnSpPr>
      <xdr:spPr>
        <a:xfrm flipV="1">
          <a:off x="8750300" y="110332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12418</xdr:rowOff>
    </xdr:from>
    <xdr:to>
      <xdr:col>41</xdr:col>
      <xdr:colOff>101600</xdr:colOff>
      <xdr:row>64</xdr:row>
      <xdr:rowOff>114018</xdr:rowOff>
    </xdr:to>
    <xdr:sp macro="" textlink="">
      <xdr:nvSpPr>
        <xdr:cNvPr id="253" name="楕円 252"/>
        <xdr:cNvSpPr/>
      </xdr:nvSpPr>
      <xdr:spPr>
        <a:xfrm>
          <a:off x="7810500" y="109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61754</xdr:rowOff>
    </xdr:from>
    <xdr:to>
      <xdr:col>45</xdr:col>
      <xdr:colOff>177800</xdr:colOff>
      <xdr:row>64</xdr:row>
      <xdr:rowOff>63218</xdr:rowOff>
    </xdr:to>
    <xdr:cxnSp macro="">
      <xdr:nvCxnSpPr>
        <xdr:cNvPr id="254" name="直線コネクタ 253"/>
        <xdr:cNvCxnSpPr/>
      </xdr:nvCxnSpPr>
      <xdr:spPr>
        <a:xfrm flipV="1">
          <a:off x="7861300" y="110345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17493</xdr:rowOff>
    </xdr:from>
    <xdr:to>
      <xdr:col>36</xdr:col>
      <xdr:colOff>165100</xdr:colOff>
      <xdr:row>64</xdr:row>
      <xdr:rowOff>119093</xdr:rowOff>
    </xdr:to>
    <xdr:sp macro="" textlink="">
      <xdr:nvSpPr>
        <xdr:cNvPr id="255" name="楕円 254"/>
        <xdr:cNvSpPr/>
      </xdr:nvSpPr>
      <xdr:spPr>
        <a:xfrm>
          <a:off x="6921500" y="109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63218</xdr:rowOff>
    </xdr:from>
    <xdr:to>
      <xdr:col>41</xdr:col>
      <xdr:colOff>50800</xdr:colOff>
      <xdr:row>64</xdr:row>
      <xdr:rowOff>68293</xdr:rowOff>
    </xdr:to>
    <xdr:cxnSp macro="">
      <xdr:nvCxnSpPr>
        <xdr:cNvPr id="256" name="直線コネクタ 255"/>
        <xdr:cNvCxnSpPr/>
      </xdr:nvCxnSpPr>
      <xdr:spPr>
        <a:xfrm flipV="1">
          <a:off x="6972300" y="11036018"/>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102375</xdr:rowOff>
    </xdr:from>
    <xdr:ext cx="534377" cy="259045"/>
    <xdr:sp macro="" textlink="">
      <xdr:nvSpPr>
        <xdr:cNvPr id="261" name="n_1mainValue【橋りょう・トンネル】&#10;一人当たり有形固定資産（償却資産）額"/>
        <xdr:cNvSpPr txBox="1"/>
      </xdr:nvSpPr>
      <xdr:spPr>
        <a:xfrm>
          <a:off x="93594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103681</xdr:rowOff>
    </xdr:from>
    <xdr:ext cx="534377" cy="259045"/>
    <xdr:sp macro="" textlink="">
      <xdr:nvSpPr>
        <xdr:cNvPr id="262" name="n_2mainValue【橋りょう・トンネル】&#10;一人当たり有形固定資産（償却資産）額"/>
        <xdr:cNvSpPr txBox="1"/>
      </xdr:nvSpPr>
      <xdr:spPr>
        <a:xfrm>
          <a:off x="8483111" y="110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105145</xdr:rowOff>
    </xdr:from>
    <xdr:ext cx="534377" cy="259045"/>
    <xdr:sp macro="" textlink="">
      <xdr:nvSpPr>
        <xdr:cNvPr id="263" name="n_3mainValue【橋りょう・トンネル】&#10;一人当たり有形固定資産（償却資産）額"/>
        <xdr:cNvSpPr txBox="1"/>
      </xdr:nvSpPr>
      <xdr:spPr>
        <a:xfrm>
          <a:off x="7594111" y="110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110220</xdr:rowOff>
    </xdr:from>
    <xdr:ext cx="534377" cy="259045"/>
    <xdr:sp macro="" textlink="">
      <xdr:nvSpPr>
        <xdr:cNvPr id="264" name="n_4mainValue【橋りょう・トンネル】&#10;一人当たり有形固定資産（償却資産）額"/>
        <xdr:cNvSpPr txBox="1"/>
      </xdr:nvSpPr>
      <xdr:spPr>
        <a:xfrm>
          <a:off x="6705111" y="110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5" name="楕円 304"/>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6" name="【公営住宅】&#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7" name="楕円 306"/>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68580</xdr:rowOff>
    </xdr:to>
    <xdr:cxnSp macro="">
      <xdr:nvCxnSpPr>
        <xdr:cNvPr id="308" name="直線コネクタ 307"/>
        <xdr:cNvCxnSpPr/>
      </xdr:nvCxnSpPr>
      <xdr:spPr>
        <a:xfrm>
          <a:off x="3797300" y="142627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309" name="楕円 308"/>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34289</xdr:rowOff>
    </xdr:to>
    <xdr:cxnSp macro="">
      <xdr:nvCxnSpPr>
        <xdr:cNvPr id="310" name="直線コネクタ 309"/>
        <xdr:cNvCxnSpPr/>
      </xdr:nvCxnSpPr>
      <xdr:spPr>
        <a:xfrm flipV="1">
          <a:off x="2908300" y="14262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1" name="楕円 310"/>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34289</xdr:rowOff>
    </xdr:to>
    <xdr:cxnSp macro="">
      <xdr:nvCxnSpPr>
        <xdr:cNvPr id="312" name="直線コネクタ 311"/>
        <xdr:cNvCxnSpPr/>
      </xdr:nvCxnSpPr>
      <xdr:spPr>
        <a:xfrm>
          <a:off x="2019300" y="1423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3" name="楕円 312"/>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83</xdr:row>
      <xdr:rowOff>7620</xdr:rowOff>
    </xdr:to>
    <xdr:cxnSp macro="">
      <xdr:nvCxnSpPr>
        <xdr:cNvPr id="314" name="直線コネクタ 313"/>
        <xdr:cNvCxnSpPr/>
      </xdr:nvCxnSpPr>
      <xdr:spPr>
        <a:xfrm>
          <a:off x="1130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19" name="n_1main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20" name="n_2mainValue【公営住宅】&#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1" name="n_3main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322" name="n_4mainValue【公営住宅】&#10;有形固定資産減価償却率"/>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136271</xdr:rowOff>
    </xdr:from>
    <xdr:to>
      <xdr:col>55</xdr:col>
      <xdr:colOff>50800</xdr:colOff>
      <xdr:row>78</xdr:row>
      <xdr:rowOff>66421</xdr:rowOff>
    </xdr:to>
    <xdr:sp macro="" textlink="">
      <xdr:nvSpPr>
        <xdr:cNvPr id="362" name="楕円 361"/>
        <xdr:cNvSpPr/>
      </xdr:nvSpPr>
      <xdr:spPr>
        <a:xfrm>
          <a:off x="104267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89298</xdr:rowOff>
    </xdr:from>
    <xdr:ext cx="469744" cy="259045"/>
    <xdr:sp macro="" textlink="">
      <xdr:nvSpPr>
        <xdr:cNvPr id="363" name="【公営住宅】&#10;一人当たり面積該当値テキスト"/>
        <xdr:cNvSpPr txBox="1"/>
      </xdr:nvSpPr>
      <xdr:spPr>
        <a:xfrm>
          <a:off x="10515600" y="132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150749</xdr:rowOff>
    </xdr:from>
    <xdr:to>
      <xdr:col>50</xdr:col>
      <xdr:colOff>165100</xdr:colOff>
      <xdr:row>78</xdr:row>
      <xdr:rowOff>80899</xdr:rowOff>
    </xdr:to>
    <xdr:sp macro="" textlink="">
      <xdr:nvSpPr>
        <xdr:cNvPr id="364" name="楕円 363"/>
        <xdr:cNvSpPr/>
      </xdr:nvSpPr>
      <xdr:spPr>
        <a:xfrm>
          <a:off x="9588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15621</xdr:rowOff>
    </xdr:from>
    <xdr:to>
      <xdr:col>55</xdr:col>
      <xdr:colOff>0</xdr:colOff>
      <xdr:row>78</xdr:row>
      <xdr:rowOff>30099</xdr:rowOff>
    </xdr:to>
    <xdr:cxnSp macro="">
      <xdr:nvCxnSpPr>
        <xdr:cNvPr id="365" name="直線コネクタ 364"/>
        <xdr:cNvCxnSpPr/>
      </xdr:nvCxnSpPr>
      <xdr:spPr>
        <a:xfrm flipV="1">
          <a:off x="9639300" y="1338872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42545</xdr:rowOff>
    </xdr:from>
    <xdr:to>
      <xdr:col>46</xdr:col>
      <xdr:colOff>38100</xdr:colOff>
      <xdr:row>78</xdr:row>
      <xdr:rowOff>144145</xdr:rowOff>
    </xdr:to>
    <xdr:sp macro="" textlink="">
      <xdr:nvSpPr>
        <xdr:cNvPr id="366" name="楕円 365"/>
        <xdr:cNvSpPr/>
      </xdr:nvSpPr>
      <xdr:spPr>
        <a:xfrm>
          <a:off x="8699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30099</xdr:rowOff>
    </xdr:from>
    <xdr:to>
      <xdr:col>50</xdr:col>
      <xdr:colOff>114300</xdr:colOff>
      <xdr:row>78</xdr:row>
      <xdr:rowOff>93345</xdr:rowOff>
    </xdr:to>
    <xdr:cxnSp macro="">
      <xdr:nvCxnSpPr>
        <xdr:cNvPr id="367" name="直線コネクタ 366"/>
        <xdr:cNvCxnSpPr/>
      </xdr:nvCxnSpPr>
      <xdr:spPr>
        <a:xfrm flipV="1">
          <a:off x="8750300" y="13403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168656</xdr:rowOff>
    </xdr:from>
    <xdr:to>
      <xdr:col>41</xdr:col>
      <xdr:colOff>101600</xdr:colOff>
      <xdr:row>78</xdr:row>
      <xdr:rowOff>98806</xdr:rowOff>
    </xdr:to>
    <xdr:sp macro="" textlink="">
      <xdr:nvSpPr>
        <xdr:cNvPr id="368" name="楕円 367"/>
        <xdr:cNvSpPr/>
      </xdr:nvSpPr>
      <xdr:spPr>
        <a:xfrm>
          <a:off x="78105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48006</xdr:rowOff>
    </xdr:from>
    <xdr:to>
      <xdr:col>45</xdr:col>
      <xdr:colOff>177800</xdr:colOff>
      <xdr:row>78</xdr:row>
      <xdr:rowOff>93345</xdr:rowOff>
    </xdr:to>
    <xdr:cxnSp macro="">
      <xdr:nvCxnSpPr>
        <xdr:cNvPr id="369" name="直線コネクタ 368"/>
        <xdr:cNvCxnSpPr/>
      </xdr:nvCxnSpPr>
      <xdr:spPr>
        <a:xfrm>
          <a:off x="7861300" y="134211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17780</xdr:rowOff>
    </xdr:from>
    <xdr:to>
      <xdr:col>36</xdr:col>
      <xdr:colOff>165100</xdr:colOff>
      <xdr:row>78</xdr:row>
      <xdr:rowOff>119380</xdr:rowOff>
    </xdr:to>
    <xdr:sp macro="" textlink="">
      <xdr:nvSpPr>
        <xdr:cNvPr id="370" name="楕円 369"/>
        <xdr:cNvSpPr/>
      </xdr:nvSpPr>
      <xdr:spPr>
        <a:xfrm>
          <a:off x="692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48006</xdr:rowOff>
    </xdr:from>
    <xdr:to>
      <xdr:col>41</xdr:col>
      <xdr:colOff>50800</xdr:colOff>
      <xdr:row>78</xdr:row>
      <xdr:rowOff>68580</xdr:rowOff>
    </xdr:to>
    <xdr:cxnSp macro="">
      <xdr:nvCxnSpPr>
        <xdr:cNvPr id="371" name="直線コネクタ 370"/>
        <xdr:cNvCxnSpPr/>
      </xdr:nvCxnSpPr>
      <xdr:spPr>
        <a:xfrm flipV="1">
          <a:off x="6972300" y="134211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97426</xdr:rowOff>
    </xdr:from>
    <xdr:ext cx="469744" cy="259045"/>
    <xdr:sp macro="" textlink="">
      <xdr:nvSpPr>
        <xdr:cNvPr id="376" name="n_1mainValue【公営住宅】&#10;一人当たり面積"/>
        <xdr:cNvSpPr txBox="1"/>
      </xdr:nvSpPr>
      <xdr:spPr>
        <a:xfrm>
          <a:off x="93917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160672</xdr:rowOff>
    </xdr:from>
    <xdr:ext cx="469744" cy="259045"/>
    <xdr:sp macro="" textlink="">
      <xdr:nvSpPr>
        <xdr:cNvPr id="377" name="n_2mainValue【公営住宅】&#10;一人当たり面積"/>
        <xdr:cNvSpPr txBox="1"/>
      </xdr:nvSpPr>
      <xdr:spPr>
        <a:xfrm>
          <a:off x="8515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115333</xdr:rowOff>
    </xdr:from>
    <xdr:ext cx="469744" cy="259045"/>
    <xdr:sp macro="" textlink="">
      <xdr:nvSpPr>
        <xdr:cNvPr id="378" name="n_3mainValue【公営住宅】&#10;一人当たり面積"/>
        <xdr:cNvSpPr txBox="1"/>
      </xdr:nvSpPr>
      <xdr:spPr>
        <a:xfrm>
          <a:off x="7626427"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135907</xdr:rowOff>
    </xdr:from>
    <xdr:ext cx="469744" cy="259045"/>
    <xdr:sp macro="" textlink="">
      <xdr:nvSpPr>
        <xdr:cNvPr id="379" name="n_4mainValue【公営住宅】&#10;一人当たり面積"/>
        <xdr:cNvSpPr txBox="1"/>
      </xdr:nvSpPr>
      <xdr:spPr>
        <a:xfrm>
          <a:off x="6737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6" name="楕円 435"/>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7" name="【認定こども園・幼稚園・保育所】&#10;有形固定資産減価償却率該当値テキスト"/>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8" name="楕円 437"/>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140970</xdr:rowOff>
    </xdr:to>
    <xdr:cxnSp macro="">
      <xdr:nvCxnSpPr>
        <xdr:cNvPr id="439" name="直線コネクタ 438"/>
        <xdr:cNvCxnSpPr/>
      </xdr:nvCxnSpPr>
      <xdr:spPr>
        <a:xfrm flipV="1">
          <a:off x="15481300" y="65970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440" name="楕円 439"/>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38</xdr:row>
      <xdr:rowOff>140970</xdr:rowOff>
    </xdr:to>
    <xdr:cxnSp macro="">
      <xdr:nvCxnSpPr>
        <xdr:cNvPr id="441" name="直線コネクタ 440"/>
        <xdr:cNvCxnSpPr/>
      </xdr:nvCxnSpPr>
      <xdr:spPr>
        <a:xfrm>
          <a:off x="14592300" y="665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2" name="楕円 441"/>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135255</xdr:rowOff>
    </xdr:to>
    <xdr:cxnSp macro="">
      <xdr:nvCxnSpPr>
        <xdr:cNvPr id="443" name="直線コネクタ 442"/>
        <xdr:cNvCxnSpPr/>
      </xdr:nvCxnSpPr>
      <xdr:spPr>
        <a:xfrm>
          <a:off x="13703300" y="661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444" name="楕円 443"/>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102870</xdr:rowOff>
    </xdr:to>
    <xdr:cxnSp macro="">
      <xdr:nvCxnSpPr>
        <xdr:cNvPr id="445" name="直線コネクタ 444"/>
        <xdr:cNvCxnSpPr/>
      </xdr:nvCxnSpPr>
      <xdr:spPr>
        <a:xfrm>
          <a:off x="12814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50"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451"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52" name="n_3mainValue【認定こども園・幼稚園・保育所】&#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453" name="n_4mainValue【認定こども園・幼稚園・保育所】&#10;有形固定資産減価償却率"/>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114554</xdr:rowOff>
    </xdr:from>
    <xdr:to>
      <xdr:col>116</xdr:col>
      <xdr:colOff>114300</xdr:colOff>
      <xdr:row>37</xdr:row>
      <xdr:rowOff>44704</xdr:rowOff>
    </xdr:to>
    <xdr:sp macro="" textlink="">
      <xdr:nvSpPr>
        <xdr:cNvPr id="491" name="楕円 490"/>
        <xdr:cNvSpPr/>
      </xdr:nvSpPr>
      <xdr:spPr>
        <a:xfrm>
          <a:off x="22110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137431</xdr:rowOff>
    </xdr:from>
    <xdr:ext cx="469744" cy="259045"/>
    <xdr:sp macro="" textlink="">
      <xdr:nvSpPr>
        <xdr:cNvPr id="492" name="【認定こども園・幼稚園・保育所】&#10;一人当たり面積該当値テキスト"/>
        <xdr:cNvSpPr txBox="1"/>
      </xdr:nvSpPr>
      <xdr:spPr>
        <a:xfrm>
          <a:off x="22199600" y="61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164846</xdr:rowOff>
    </xdr:from>
    <xdr:to>
      <xdr:col>112</xdr:col>
      <xdr:colOff>38100</xdr:colOff>
      <xdr:row>36</xdr:row>
      <xdr:rowOff>94996</xdr:rowOff>
    </xdr:to>
    <xdr:sp macro="" textlink="">
      <xdr:nvSpPr>
        <xdr:cNvPr id="493" name="楕円 492"/>
        <xdr:cNvSpPr/>
      </xdr:nvSpPr>
      <xdr:spPr>
        <a:xfrm>
          <a:off x="21272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44196</xdr:rowOff>
    </xdr:from>
    <xdr:to>
      <xdr:col>116</xdr:col>
      <xdr:colOff>63500</xdr:colOff>
      <xdr:row>36</xdr:row>
      <xdr:rowOff>165354</xdr:rowOff>
    </xdr:to>
    <xdr:cxnSp macro="">
      <xdr:nvCxnSpPr>
        <xdr:cNvPr id="494" name="直線コネクタ 493"/>
        <xdr:cNvCxnSpPr/>
      </xdr:nvCxnSpPr>
      <xdr:spPr>
        <a:xfrm>
          <a:off x="21323300" y="621639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xdr:rowOff>
    </xdr:from>
    <xdr:to>
      <xdr:col>107</xdr:col>
      <xdr:colOff>101600</xdr:colOff>
      <xdr:row>36</xdr:row>
      <xdr:rowOff>113284</xdr:rowOff>
    </xdr:to>
    <xdr:sp macro="" textlink="">
      <xdr:nvSpPr>
        <xdr:cNvPr id="495" name="楕円 494"/>
        <xdr:cNvSpPr/>
      </xdr:nvSpPr>
      <xdr:spPr>
        <a:xfrm>
          <a:off x="20383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62484</xdr:rowOff>
    </xdr:to>
    <xdr:cxnSp macro="">
      <xdr:nvCxnSpPr>
        <xdr:cNvPr id="496" name="直線コネクタ 495"/>
        <xdr:cNvCxnSpPr/>
      </xdr:nvCxnSpPr>
      <xdr:spPr>
        <a:xfrm flipV="1">
          <a:off x="20434300" y="6216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497" name="楕円 496"/>
        <xdr:cNvSpPr/>
      </xdr:nvSpPr>
      <xdr:spPr>
        <a:xfrm>
          <a:off x="19494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62484</xdr:rowOff>
    </xdr:from>
    <xdr:to>
      <xdr:col>107</xdr:col>
      <xdr:colOff>50800</xdr:colOff>
      <xdr:row>36</xdr:row>
      <xdr:rowOff>80772</xdr:rowOff>
    </xdr:to>
    <xdr:cxnSp macro="">
      <xdr:nvCxnSpPr>
        <xdr:cNvPr id="498" name="直線コネクタ 497"/>
        <xdr:cNvCxnSpPr/>
      </xdr:nvCxnSpPr>
      <xdr:spPr>
        <a:xfrm flipV="1">
          <a:off x="19545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43688</xdr:rowOff>
    </xdr:from>
    <xdr:to>
      <xdr:col>98</xdr:col>
      <xdr:colOff>38100</xdr:colOff>
      <xdr:row>36</xdr:row>
      <xdr:rowOff>145288</xdr:rowOff>
    </xdr:to>
    <xdr:sp macro="" textlink="">
      <xdr:nvSpPr>
        <xdr:cNvPr id="499" name="楕円 498"/>
        <xdr:cNvSpPr/>
      </xdr:nvSpPr>
      <xdr:spPr>
        <a:xfrm>
          <a:off x="18605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80772</xdr:rowOff>
    </xdr:from>
    <xdr:to>
      <xdr:col>102</xdr:col>
      <xdr:colOff>114300</xdr:colOff>
      <xdr:row>36</xdr:row>
      <xdr:rowOff>94488</xdr:rowOff>
    </xdr:to>
    <xdr:cxnSp macro="">
      <xdr:nvCxnSpPr>
        <xdr:cNvPr id="500" name="直線コネクタ 499"/>
        <xdr:cNvCxnSpPr/>
      </xdr:nvCxnSpPr>
      <xdr:spPr>
        <a:xfrm flipV="1">
          <a:off x="18656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111523</xdr:rowOff>
    </xdr:from>
    <xdr:ext cx="469744" cy="259045"/>
    <xdr:sp macro="" textlink="">
      <xdr:nvSpPr>
        <xdr:cNvPr id="505" name="n_1mainValue【認定こども園・幼稚園・保育所】&#10;一人当たり面積"/>
        <xdr:cNvSpPr txBox="1"/>
      </xdr:nvSpPr>
      <xdr:spPr>
        <a:xfrm>
          <a:off x="210757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129811</xdr:rowOff>
    </xdr:from>
    <xdr:ext cx="469744" cy="259045"/>
    <xdr:sp macro="" textlink="">
      <xdr:nvSpPr>
        <xdr:cNvPr id="506" name="n_2mainValue【認定こども園・幼稚園・保育所】&#10;一人当たり面積"/>
        <xdr:cNvSpPr txBox="1"/>
      </xdr:nvSpPr>
      <xdr:spPr>
        <a:xfrm>
          <a:off x="20199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148099</xdr:rowOff>
    </xdr:from>
    <xdr:ext cx="469744" cy="259045"/>
    <xdr:sp macro="" textlink="">
      <xdr:nvSpPr>
        <xdr:cNvPr id="507" name="n_3mainValue【認定こども園・幼稚園・保育所】&#10;一人当たり面積"/>
        <xdr:cNvSpPr txBox="1"/>
      </xdr:nvSpPr>
      <xdr:spPr>
        <a:xfrm>
          <a:off x="19310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161815</xdr:rowOff>
    </xdr:from>
    <xdr:ext cx="469744" cy="259045"/>
    <xdr:sp macro="" textlink="">
      <xdr:nvSpPr>
        <xdr:cNvPr id="508" name="n_4mainValue【認定こども園・幼稚園・保育所】&#10;一人当たり面積"/>
        <xdr:cNvSpPr txBox="1"/>
      </xdr:nvSpPr>
      <xdr:spPr>
        <a:xfrm>
          <a:off x="18421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47" name="楕円 546"/>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48" name="【学校施設】&#10;有形固定資産減価償却率該当値テキスト"/>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49" name="楕円 548"/>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57150</xdr:rowOff>
    </xdr:to>
    <xdr:cxnSp macro="">
      <xdr:nvCxnSpPr>
        <xdr:cNvPr id="550" name="直線コネクタ 549"/>
        <xdr:cNvCxnSpPr/>
      </xdr:nvCxnSpPr>
      <xdr:spPr>
        <a:xfrm flipV="1">
          <a:off x="15481300" y="10847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1" name="楕円 550"/>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57150</xdr:rowOff>
    </xdr:to>
    <xdr:cxnSp macro="">
      <xdr:nvCxnSpPr>
        <xdr:cNvPr id="552" name="直線コネクタ 551"/>
        <xdr:cNvCxnSpPr/>
      </xdr:nvCxnSpPr>
      <xdr:spPr>
        <a:xfrm>
          <a:off x="14592300" y="10835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1778</xdr:rowOff>
    </xdr:from>
    <xdr:to>
      <xdr:col>72</xdr:col>
      <xdr:colOff>38100</xdr:colOff>
      <xdr:row>63</xdr:row>
      <xdr:rowOff>103378</xdr:rowOff>
    </xdr:to>
    <xdr:sp macro="" textlink="">
      <xdr:nvSpPr>
        <xdr:cNvPr id="553" name="楕円 552"/>
        <xdr:cNvSpPr/>
      </xdr:nvSpPr>
      <xdr:spPr>
        <a:xfrm>
          <a:off x="1365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52578</xdr:rowOff>
    </xdr:to>
    <xdr:cxnSp macro="">
      <xdr:nvCxnSpPr>
        <xdr:cNvPr id="554" name="直線コネクタ 553"/>
        <xdr:cNvCxnSpPr/>
      </xdr:nvCxnSpPr>
      <xdr:spPr>
        <a:xfrm flipV="1">
          <a:off x="13703300" y="10835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148082</xdr:rowOff>
    </xdr:from>
    <xdr:to>
      <xdr:col>67</xdr:col>
      <xdr:colOff>101600</xdr:colOff>
      <xdr:row>63</xdr:row>
      <xdr:rowOff>78232</xdr:rowOff>
    </xdr:to>
    <xdr:sp macro="" textlink="">
      <xdr:nvSpPr>
        <xdr:cNvPr id="555" name="楕円 554"/>
        <xdr:cNvSpPr/>
      </xdr:nvSpPr>
      <xdr:spPr>
        <a:xfrm>
          <a:off x="1276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27432</xdr:rowOff>
    </xdr:from>
    <xdr:to>
      <xdr:col>71</xdr:col>
      <xdr:colOff>177800</xdr:colOff>
      <xdr:row>63</xdr:row>
      <xdr:rowOff>52578</xdr:rowOff>
    </xdr:to>
    <xdr:cxnSp macro="">
      <xdr:nvCxnSpPr>
        <xdr:cNvPr id="556" name="直線コネクタ 555"/>
        <xdr:cNvCxnSpPr/>
      </xdr:nvCxnSpPr>
      <xdr:spPr>
        <a:xfrm>
          <a:off x="12814300" y="108287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61"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2" name="n_2mainValue【学校施設】&#10;有形固定資産減価償却率"/>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94505</xdr:rowOff>
    </xdr:from>
    <xdr:ext cx="405111" cy="259045"/>
    <xdr:sp macro="" textlink="">
      <xdr:nvSpPr>
        <xdr:cNvPr id="563" name="n_3mainValue【学校施設】&#10;有形固定資産減価償却率"/>
        <xdr:cNvSpPr txBox="1"/>
      </xdr:nvSpPr>
      <xdr:spPr>
        <a:xfrm>
          <a:off x="13500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69359</xdr:rowOff>
    </xdr:from>
    <xdr:ext cx="405111" cy="259045"/>
    <xdr:sp macro="" textlink="">
      <xdr:nvSpPr>
        <xdr:cNvPr id="564" name="n_4mainValue【学校施設】&#10;有形固定資産減価償却率"/>
        <xdr:cNvSpPr txBox="1"/>
      </xdr:nvSpPr>
      <xdr:spPr>
        <a:xfrm>
          <a:off x="126117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83312</xdr:rowOff>
    </xdr:from>
    <xdr:to>
      <xdr:col>116</xdr:col>
      <xdr:colOff>114300</xdr:colOff>
      <xdr:row>60</xdr:row>
      <xdr:rowOff>13462</xdr:rowOff>
    </xdr:to>
    <xdr:sp macro="" textlink="">
      <xdr:nvSpPr>
        <xdr:cNvPr id="605" name="楕円 604"/>
        <xdr:cNvSpPr/>
      </xdr:nvSpPr>
      <xdr:spPr>
        <a:xfrm>
          <a:off x="221107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106189</xdr:rowOff>
    </xdr:from>
    <xdr:ext cx="469744" cy="259045"/>
    <xdr:sp macro="" textlink="">
      <xdr:nvSpPr>
        <xdr:cNvPr id="606" name="【学校施設】&#10;一人当たり面積該当値テキスト"/>
        <xdr:cNvSpPr txBox="1"/>
      </xdr:nvSpPr>
      <xdr:spPr>
        <a:xfrm>
          <a:off x="22199600"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27686</xdr:rowOff>
    </xdr:from>
    <xdr:to>
      <xdr:col>112</xdr:col>
      <xdr:colOff>38100</xdr:colOff>
      <xdr:row>59</xdr:row>
      <xdr:rowOff>129286</xdr:rowOff>
    </xdr:to>
    <xdr:sp macro="" textlink="">
      <xdr:nvSpPr>
        <xdr:cNvPr id="607" name="楕円 606"/>
        <xdr:cNvSpPr/>
      </xdr:nvSpPr>
      <xdr:spPr>
        <a:xfrm>
          <a:off x="21272500" y="101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78486</xdr:rowOff>
    </xdr:from>
    <xdr:to>
      <xdr:col>116</xdr:col>
      <xdr:colOff>63500</xdr:colOff>
      <xdr:row>59</xdr:row>
      <xdr:rowOff>134112</xdr:rowOff>
    </xdr:to>
    <xdr:cxnSp macro="">
      <xdr:nvCxnSpPr>
        <xdr:cNvPr id="608" name="直線コネクタ 607"/>
        <xdr:cNvCxnSpPr/>
      </xdr:nvCxnSpPr>
      <xdr:spPr>
        <a:xfrm>
          <a:off x="21323300" y="10194036"/>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57404</xdr:rowOff>
    </xdr:from>
    <xdr:to>
      <xdr:col>107</xdr:col>
      <xdr:colOff>101600</xdr:colOff>
      <xdr:row>59</xdr:row>
      <xdr:rowOff>159004</xdr:rowOff>
    </xdr:to>
    <xdr:sp macro="" textlink="">
      <xdr:nvSpPr>
        <xdr:cNvPr id="609" name="楕円 608"/>
        <xdr:cNvSpPr/>
      </xdr:nvSpPr>
      <xdr:spPr>
        <a:xfrm>
          <a:off x="20383500" y="10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78486</xdr:rowOff>
    </xdr:from>
    <xdr:to>
      <xdr:col>111</xdr:col>
      <xdr:colOff>177800</xdr:colOff>
      <xdr:row>59</xdr:row>
      <xdr:rowOff>108204</xdr:rowOff>
    </xdr:to>
    <xdr:cxnSp macro="">
      <xdr:nvCxnSpPr>
        <xdr:cNvPr id="610" name="直線コネクタ 609"/>
        <xdr:cNvCxnSpPr/>
      </xdr:nvCxnSpPr>
      <xdr:spPr>
        <a:xfrm flipV="1">
          <a:off x="20434300" y="10194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91694</xdr:rowOff>
    </xdr:from>
    <xdr:to>
      <xdr:col>102</xdr:col>
      <xdr:colOff>165100</xdr:colOff>
      <xdr:row>60</xdr:row>
      <xdr:rowOff>21844</xdr:rowOff>
    </xdr:to>
    <xdr:sp macro="" textlink="">
      <xdr:nvSpPr>
        <xdr:cNvPr id="611" name="楕円 610"/>
        <xdr:cNvSpPr/>
      </xdr:nvSpPr>
      <xdr:spPr>
        <a:xfrm>
          <a:off x="19494500" y="102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108204</xdr:rowOff>
    </xdr:from>
    <xdr:to>
      <xdr:col>107</xdr:col>
      <xdr:colOff>50800</xdr:colOff>
      <xdr:row>59</xdr:row>
      <xdr:rowOff>142494</xdr:rowOff>
    </xdr:to>
    <xdr:cxnSp macro="">
      <xdr:nvCxnSpPr>
        <xdr:cNvPr id="612" name="直線コネクタ 611"/>
        <xdr:cNvCxnSpPr/>
      </xdr:nvCxnSpPr>
      <xdr:spPr>
        <a:xfrm flipV="1">
          <a:off x="19545300" y="1022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113792</xdr:rowOff>
    </xdr:from>
    <xdr:to>
      <xdr:col>98</xdr:col>
      <xdr:colOff>38100</xdr:colOff>
      <xdr:row>60</xdr:row>
      <xdr:rowOff>43942</xdr:rowOff>
    </xdr:to>
    <xdr:sp macro="" textlink="">
      <xdr:nvSpPr>
        <xdr:cNvPr id="613" name="楕円 612"/>
        <xdr:cNvSpPr/>
      </xdr:nvSpPr>
      <xdr:spPr>
        <a:xfrm>
          <a:off x="18605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142494</xdr:rowOff>
    </xdr:from>
    <xdr:to>
      <xdr:col>102</xdr:col>
      <xdr:colOff>114300</xdr:colOff>
      <xdr:row>59</xdr:row>
      <xdr:rowOff>164592</xdr:rowOff>
    </xdr:to>
    <xdr:cxnSp macro="">
      <xdr:nvCxnSpPr>
        <xdr:cNvPr id="614" name="直線コネクタ 613"/>
        <xdr:cNvCxnSpPr/>
      </xdr:nvCxnSpPr>
      <xdr:spPr>
        <a:xfrm flipV="1">
          <a:off x="18656300" y="102580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8"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145813</xdr:rowOff>
    </xdr:from>
    <xdr:ext cx="469744" cy="259045"/>
    <xdr:sp macro="" textlink="">
      <xdr:nvSpPr>
        <xdr:cNvPr id="619" name="n_1mainValue【学校施設】&#10;一人当たり面積"/>
        <xdr:cNvSpPr txBox="1"/>
      </xdr:nvSpPr>
      <xdr:spPr>
        <a:xfrm>
          <a:off x="21075727" y="991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4081</xdr:rowOff>
    </xdr:from>
    <xdr:ext cx="469744" cy="259045"/>
    <xdr:sp macro="" textlink="">
      <xdr:nvSpPr>
        <xdr:cNvPr id="620" name="n_2mainValue【学校施設】&#10;一人当たり面積"/>
        <xdr:cNvSpPr txBox="1"/>
      </xdr:nvSpPr>
      <xdr:spPr>
        <a:xfrm>
          <a:off x="20199427"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38371</xdr:rowOff>
    </xdr:from>
    <xdr:ext cx="469744" cy="259045"/>
    <xdr:sp macro="" textlink="">
      <xdr:nvSpPr>
        <xdr:cNvPr id="621" name="n_3mainValue【学校施設】&#10;一人当たり面積"/>
        <xdr:cNvSpPr txBox="1"/>
      </xdr:nvSpPr>
      <xdr:spPr>
        <a:xfrm>
          <a:off x="19310427"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60469</xdr:rowOff>
    </xdr:from>
    <xdr:ext cx="469744" cy="259045"/>
    <xdr:sp macro="" textlink="">
      <xdr:nvSpPr>
        <xdr:cNvPr id="622" name="n_4mainValue【学校施設】&#10;一人当たり面積"/>
        <xdr:cNvSpPr txBox="1"/>
      </xdr:nvSpPr>
      <xdr:spPr>
        <a:xfrm>
          <a:off x="18421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7113</xdr:rowOff>
    </xdr:from>
    <xdr:to>
      <xdr:col>85</xdr:col>
      <xdr:colOff>177800</xdr:colOff>
      <xdr:row>101</xdr:row>
      <xdr:rowOff>108713</xdr:rowOff>
    </xdr:to>
    <xdr:sp macro="" textlink="">
      <xdr:nvSpPr>
        <xdr:cNvPr id="677" name="楕円 676"/>
        <xdr:cNvSpPr/>
      </xdr:nvSpPr>
      <xdr:spPr>
        <a:xfrm>
          <a:off x="162687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29990</xdr:rowOff>
    </xdr:from>
    <xdr:ext cx="405111" cy="259045"/>
    <xdr:sp macro="" textlink="">
      <xdr:nvSpPr>
        <xdr:cNvPr id="678" name="【公民館】&#10;有形固定資産減価償却率該当値テキスト"/>
        <xdr:cNvSpPr txBox="1"/>
      </xdr:nvSpPr>
      <xdr:spPr>
        <a:xfrm>
          <a:off x="16357600" y="1717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52832</xdr:rowOff>
    </xdr:from>
    <xdr:to>
      <xdr:col>81</xdr:col>
      <xdr:colOff>101600</xdr:colOff>
      <xdr:row>101</xdr:row>
      <xdr:rowOff>154432</xdr:rowOff>
    </xdr:to>
    <xdr:sp macro="" textlink="">
      <xdr:nvSpPr>
        <xdr:cNvPr id="679" name="楕円 678"/>
        <xdr:cNvSpPr/>
      </xdr:nvSpPr>
      <xdr:spPr>
        <a:xfrm>
          <a:off x="15430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57913</xdr:rowOff>
    </xdr:from>
    <xdr:to>
      <xdr:col>85</xdr:col>
      <xdr:colOff>127000</xdr:colOff>
      <xdr:row>101</xdr:row>
      <xdr:rowOff>103632</xdr:rowOff>
    </xdr:to>
    <xdr:cxnSp macro="">
      <xdr:nvCxnSpPr>
        <xdr:cNvPr id="680" name="直線コネクタ 679"/>
        <xdr:cNvCxnSpPr/>
      </xdr:nvCxnSpPr>
      <xdr:spPr>
        <a:xfrm flipV="1">
          <a:off x="15481300" y="173743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135128</xdr:rowOff>
    </xdr:from>
    <xdr:to>
      <xdr:col>76</xdr:col>
      <xdr:colOff>165100</xdr:colOff>
      <xdr:row>103</xdr:row>
      <xdr:rowOff>65278</xdr:rowOff>
    </xdr:to>
    <xdr:sp macro="" textlink="">
      <xdr:nvSpPr>
        <xdr:cNvPr id="681" name="楕円 680"/>
        <xdr:cNvSpPr/>
      </xdr:nvSpPr>
      <xdr:spPr>
        <a:xfrm>
          <a:off x="14541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103632</xdr:rowOff>
    </xdr:from>
    <xdr:to>
      <xdr:col>81</xdr:col>
      <xdr:colOff>50800</xdr:colOff>
      <xdr:row>103</xdr:row>
      <xdr:rowOff>14478</xdr:rowOff>
    </xdr:to>
    <xdr:cxnSp macro="">
      <xdr:nvCxnSpPr>
        <xdr:cNvPr id="682" name="直線コネクタ 681"/>
        <xdr:cNvCxnSpPr/>
      </xdr:nvCxnSpPr>
      <xdr:spPr>
        <a:xfrm flipV="1">
          <a:off x="14592300" y="17420082"/>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109982</xdr:rowOff>
    </xdr:from>
    <xdr:to>
      <xdr:col>72</xdr:col>
      <xdr:colOff>38100</xdr:colOff>
      <xdr:row>103</xdr:row>
      <xdr:rowOff>40132</xdr:rowOff>
    </xdr:to>
    <xdr:sp macro="" textlink="">
      <xdr:nvSpPr>
        <xdr:cNvPr id="683" name="楕円 682"/>
        <xdr:cNvSpPr/>
      </xdr:nvSpPr>
      <xdr:spPr>
        <a:xfrm>
          <a:off x="13652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160782</xdr:rowOff>
    </xdr:from>
    <xdr:to>
      <xdr:col>76</xdr:col>
      <xdr:colOff>114300</xdr:colOff>
      <xdr:row>103</xdr:row>
      <xdr:rowOff>14478</xdr:rowOff>
    </xdr:to>
    <xdr:cxnSp macro="">
      <xdr:nvCxnSpPr>
        <xdr:cNvPr id="684" name="直線コネクタ 683"/>
        <xdr:cNvCxnSpPr/>
      </xdr:nvCxnSpPr>
      <xdr:spPr>
        <a:xfrm>
          <a:off x="13703300" y="176486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685" name="楕円 684"/>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160782</xdr:rowOff>
    </xdr:to>
    <xdr:cxnSp macro="">
      <xdr:nvCxnSpPr>
        <xdr:cNvPr id="686" name="直線コネクタ 685"/>
        <xdr:cNvCxnSpPr/>
      </xdr:nvCxnSpPr>
      <xdr:spPr>
        <a:xfrm>
          <a:off x="12814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8"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89"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690" name="n_4aveValue【公民館】&#10;有形固定資産減価償却率"/>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170959</xdr:rowOff>
    </xdr:from>
    <xdr:ext cx="405111" cy="259045"/>
    <xdr:sp macro="" textlink="">
      <xdr:nvSpPr>
        <xdr:cNvPr id="691" name="n_1mainValue【公民館】&#10;有形固定資産減価償却率"/>
        <xdr:cNvSpPr txBox="1"/>
      </xdr:nvSpPr>
      <xdr:spPr>
        <a:xfrm>
          <a:off x="152660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81805</xdr:rowOff>
    </xdr:from>
    <xdr:ext cx="405111" cy="259045"/>
    <xdr:sp macro="" textlink="">
      <xdr:nvSpPr>
        <xdr:cNvPr id="692" name="n_2mainValue【公民館】&#10;有形固定資産減価償却率"/>
        <xdr:cNvSpPr txBox="1"/>
      </xdr:nvSpPr>
      <xdr:spPr>
        <a:xfrm>
          <a:off x="14389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56659</xdr:rowOff>
    </xdr:from>
    <xdr:ext cx="405111" cy="259045"/>
    <xdr:sp macro="" textlink="">
      <xdr:nvSpPr>
        <xdr:cNvPr id="693" name="n_3mainValue【公民館】&#10;有形固定資産減価償却率"/>
        <xdr:cNvSpPr txBox="1"/>
      </xdr:nvSpPr>
      <xdr:spPr>
        <a:xfrm>
          <a:off x="13500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15512</xdr:rowOff>
    </xdr:from>
    <xdr:ext cx="405111" cy="259045"/>
    <xdr:sp macro="" textlink="">
      <xdr:nvSpPr>
        <xdr:cNvPr id="694" name="n_4mainValue【公民館】&#10;有形固定資産減価償却率"/>
        <xdr:cNvSpPr txBox="1"/>
      </xdr:nvSpPr>
      <xdr:spPr>
        <a:xfrm>
          <a:off x="12611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732" name="楕円 731"/>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166133</xdr:rowOff>
    </xdr:from>
    <xdr:ext cx="469744" cy="259045"/>
    <xdr:sp macro="" textlink="">
      <xdr:nvSpPr>
        <xdr:cNvPr id="733" name="【公民館】&#10;一人当たり面積該当値テキスト"/>
        <xdr:cNvSpPr txBox="1"/>
      </xdr:nvSpPr>
      <xdr:spPr>
        <a:xfrm>
          <a:off x="22199600"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734" name="楕円 733"/>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69342</xdr:rowOff>
    </xdr:to>
    <xdr:cxnSp macro="">
      <xdr:nvCxnSpPr>
        <xdr:cNvPr id="735" name="直線コネクタ 734"/>
        <xdr:cNvCxnSpPr/>
      </xdr:nvCxnSpPr>
      <xdr:spPr>
        <a:xfrm flipV="1">
          <a:off x="21323300" y="1841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736" name="楕円 735"/>
        <xdr:cNvSpPr/>
      </xdr:nvSpPr>
      <xdr:spPr>
        <a:xfrm>
          <a:off x="20383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107</xdr:row>
      <xdr:rowOff>69342</xdr:rowOff>
    </xdr:to>
    <xdr:cxnSp macro="">
      <xdr:nvCxnSpPr>
        <xdr:cNvPr id="737" name="直線コネクタ 736"/>
        <xdr:cNvCxnSpPr/>
      </xdr:nvCxnSpPr>
      <xdr:spPr>
        <a:xfrm>
          <a:off x="20434300" y="18259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41402</xdr:rowOff>
    </xdr:from>
    <xdr:to>
      <xdr:col>102</xdr:col>
      <xdr:colOff>165100</xdr:colOff>
      <xdr:row>106</xdr:row>
      <xdr:rowOff>143002</xdr:rowOff>
    </xdr:to>
    <xdr:sp macro="" textlink="">
      <xdr:nvSpPr>
        <xdr:cNvPr id="738" name="楕円 737"/>
        <xdr:cNvSpPr/>
      </xdr:nvSpPr>
      <xdr:spPr>
        <a:xfrm>
          <a:off x="19494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92202</xdr:rowOff>
    </xdr:to>
    <xdr:cxnSp macro="">
      <xdr:nvCxnSpPr>
        <xdr:cNvPr id="739" name="直線コネクタ 738"/>
        <xdr:cNvCxnSpPr/>
      </xdr:nvCxnSpPr>
      <xdr:spPr>
        <a:xfrm flipV="1">
          <a:off x="19545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740" name="楕円 739"/>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96774</xdr:rowOff>
    </xdr:to>
    <xdr:cxnSp macro="">
      <xdr:nvCxnSpPr>
        <xdr:cNvPr id="741" name="直線コネクタ 740"/>
        <xdr:cNvCxnSpPr/>
      </xdr:nvCxnSpPr>
      <xdr:spPr>
        <a:xfrm flipV="1">
          <a:off x="18656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746" name="n_1mainValue【公民館】&#10;一人当たり面積"/>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127271</xdr:rowOff>
    </xdr:from>
    <xdr:ext cx="469744" cy="259045"/>
    <xdr:sp macro="" textlink="">
      <xdr:nvSpPr>
        <xdr:cNvPr id="747" name="n_2mainValue【公民館】&#10;一人当たり面積"/>
        <xdr:cNvSpPr txBox="1"/>
      </xdr:nvSpPr>
      <xdr:spPr>
        <a:xfrm>
          <a:off x="20199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134129</xdr:rowOff>
    </xdr:from>
    <xdr:ext cx="469744" cy="259045"/>
    <xdr:sp macro="" textlink="">
      <xdr:nvSpPr>
        <xdr:cNvPr id="748" name="n_3mainValue【公民館】&#10;一人当たり面積"/>
        <xdr:cNvSpPr txBox="1"/>
      </xdr:nvSpPr>
      <xdr:spPr>
        <a:xfrm>
          <a:off x="19310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749" name="n_4mainValue【公民館】&#10;一人当たり面積"/>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梁・トンネル、学校施設、公営住宅であり、特に低くなっている施設は、公民館である。橋りょうについては長寿命化を順次実施し、学校施設については今後施設の統廃合を検討している状況である。また、本市は、公営住宅が多く、一人当たりの面積が類似団体平均を大きく上回っており、施設も非常に老朽化が進んでいることから、除却し整理を行っているところである。なお、公民館においては、老朽化した旧中央公民館を除却したことにより、有形固定資産減価償却率及び一人当たりの面積は減少している。今後は各施設の現況を把握し、長寿命化等に努め、施設の維持を行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25,176
60.58
15,012,906
14,799,358
122,897
7,466,637
18,852,551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120287</xdr:rowOff>
    </xdr:to>
    <xdr:cxnSp macro="">
      <xdr:nvCxnSpPr>
        <xdr:cNvPr id="79" name="直線コネクタ 78"/>
        <xdr:cNvCxnSpPr/>
      </xdr:nvCxnSpPr>
      <xdr:spPr>
        <a:xfrm>
          <a:off x="2908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4173</xdr:rowOff>
    </xdr:from>
    <xdr:to>
      <xdr:col>10</xdr:col>
      <xdr:colOff>165100</xdr:colOff>
      <xdr:row>37</xdr:row>
      <xdr:rowOff>105773</xdr:rowOff>
    </xdr:to>
    <xdr:sp macro="" textlink="">
      <xdr:nvSpPr>
        <xdr:cNvPr id="80" name="楕円 79"/>
        <xdr:cNvSpPr/>
      </xdr:nvSpPr>
      <xdr:spPr>
        <a:xfrm>
          <a:off x="1968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37</xdr:row>
      <xdr:rowOff>87630</xdr:rowOff>
    </xdr:to>
    <xdr:cxnSp macro="">
      <xdr:nvCxnSpPr>
        <xdr:cNvPr id="81" name="直線コネクタ 80"/>
        <xdr:cNvCxnSpPr/>
      </xdr:nvCxnSpPr>
      <xdr:spPr>
        <a:xfrm>
          <a:off x="2019300" y="639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54973</xdr:rowOff>
    </xdr:to>
    <xdr:cxnSp macro="">
      <xdr:nvCxnSpPr>
        <xdr:cNvPr id="83" name="直線コネクタ 82"/>
        <xdr:cNvCxnSpPr/>
      </xdr:nvCxnSpPr>
      <xdr:spPr>
        <a:xfrm>
          <a:off x="1130300" y="636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図書館】&#10;有形固定資産減価償却率"/>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90" name="n_3main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91" name="n_4main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5" name="楕円 134"/>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6"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37" name="楕円 136"/>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152400</xdr:rowOff>
    </xdr:to>
    <xdr:cxnSp macro="">
      <xdr:nvCxnSpPr>
        <xdr:cNvPr id="138" name="直線コネクタ 137"/>
        <xdr:cNvCxnSpPr/>
      </xdr:nvCxnSpPr>
      <xdr:spPr>
        <a:xfrm flipV="1">
          <a:off x="9639300" y="6477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9" name="楕円 138"/>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38</xdr:row>
      <xdr:rowOff>0</xdr:rowOff>
    </xdr:to>
    <xdr:cxnSp macro="">
      <xdr:nvCxnSpPr>
        <xdr:cNvPr id="140" name="直線コネクタ 139"/>
        <xdr:cNvCxnSpPr/>
      </xdr:nvCxnSpPr>
      <xdr:spPr>
        <a:xfrm flipV="1">
          <a:off x="8750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130175</xdr:rowOff>
    </xdr:from>
    <xdr:to>
      <xdr:col>41</xdr:col>
      <xdr:colOff>101600</xdr:colOff>
      <xdr:row>38</xdr:row>
      <xdr:rowOff>60325</xdr:rowOff>
    </xdr:to>
    <xdr:sp macro="" textlink="">
      <xdr:nvSpPr>
        <xdr:cNvPr id="141" name="楕円 140"/>
        <xdr:cNvSpPr/>
      </xdr:nvSpPr>
      <xdr:spPr>
        <a:xfrm>
          <a:off x="781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9525</xdr:rowOff>
    </xdr:to>
    <xdr:cxnSp macro="">
      <xdr:nvCxnSpPr>
        <xdr:cNvPr id="142" name="直線コネクタ 141"/>
        <xdr:cNvCxnSpPr/>
      </xdr:nvCxnSpPr>
      <xdr:spPr>
        <a:xfrm flipV="1">
          <a:off x="7861300" y="6515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149225</xdr:rowOff>
    </xdr:from>
    <xdr:to>
      <xdr:col>36</xdr:col>
      <xdr:colOff>165100</xdr:colOff>
      <xdr:row>38</xdr:row>
      <xdr:rowOff>79375</xdr:rowOff>
    </xdr:to>
    <xdr:sp macro="" textlink="">
      <xdr:nvSpPr>
        <xdr:cNvPr id="143" name="楕円 142"/>
        <xdr:cNvSpPr/>
      </xdr:nvSpPr>
      <xdr:spPr>
        <a:xfrm>
          <a:off x="692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9525</xdr:rowOff>
    </xdr:from>
    <xdr:to>
      <xdr:col>41</xdr:col>
      <xdr:colOff>50800</xdr:colOff>
      <xdr:row>38</xdr:row>
      <xdr:rowOff>28575</xdr:rowOff>
    </xdr:to>
    <xdr:cxnSp macro="">
      <xdr:nvCxnSpPr>
        <xdr:cNvPr id="144" name="直線コネクタ 143"/>
        <xdr:cNvCxnSpPr/>
      </xdr:nvCxnSpPr>
      <xdr:spPr>
        <a:xfrm flipV="1">
          <a:off x="6972300" y="652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48277</xdr:rowOff>
    </xdr:from>
    <xdr:ext cx="469744" cy="259045"/>
    <xdr:sp macro="" textlink="">
      <xdr:nvSpPr>
        <xdr:cNvPr id="149"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50"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76852</xdr:rowOff>
    </xdr:from>
    <xdr:ext cx="469744" cy="259045"/>
    <xdr:sp macro="" textlink="">
      <xdr:nvSpPr>
        <xdr:cNvPr id="151" name="n_3mainValue【図書館】&#10;一人当たり面積"/>
        <xdr:cNvSpPr txBox="1"/>
      </xdr:nvSpPr>
      <xdr:spPr>
        <a:xfrm>
          <a:off x="7626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95902</xdr:rowOff>
    </xdr:from>
    <xdr:ext cx="469744" cy="259045"/>
    <xdr:sp macro="" textlink="">
      <xdr:nvSpPr>
        <xdr:cNvPr id="152" name="n_4mainValue【図書館】&#10;一人当たり面積"/>
        <xdr:cNvSpPr txBox="1"/>
      </xdr:nvSpPr>
      <xdr:spPr>
        <a:xfrm>
          <a:off x="6737427"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7" name="テキスト ボックス 1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8" name="直線コネクタ 1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9" name="テキスト ボックス 1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0" name="直線コネクタ 1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1" name="テキスト ボックス 1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2" name="直線コネクタ 1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3" name="テキスト ボックス 1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4" name="直線コネクタ 1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5" name="テキスト ボックス 1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6" name="直線コネクタ 1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7" name="テキスト ボックス 1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8" name="直線コネクタ 1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9" name="テキスト ボックス 1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1" name="テキスト ボックス 1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193" name="直線コネクタ 192"/>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19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195" name="直線コネクタ 19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196"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197" name="直線コネクタ 196"/>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198"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199" name="フローチャート: 判断 198"/>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00" name="フローチャート: 判断 19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01" name="フローチャート: 判断 200"/>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02" name="フローチャート: 判断 201"/>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03" name="フローチャート: 判断 202"/>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4" name="テキスト ボックス 2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5" name="テキスト ボックス 2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6" name="テキスト ボックス 2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7" name="テキスト ボックス 2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8" name="テキスト ボックス 2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09" name="楕円 208"/>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10"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126364</xdr:rowOff>
    </xdr:from>
    <xdr:to>
      <xdr:col>20</xdr:col>
      <xdr:colOff>38100</xdr:colOff>
      <xdr:row>83</xdr:row>
      <xdr:rowOff>56514</xdr:rowOff>
    </xdr:to>
    <xdr:sp macro="" textlink="">
      <xdr:nvSpPr>
        <xdr:cNvPr id="211" name="楕円 210"/>
        <xdr:cNvSpPr/>
      </xdr:nvSpPr>
      <xdr:spPr>
        <a:xfrm>
          <a:off x="3746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72389</xdr:rowOff>
    </xdr:to>
    <xdr:cxnSp macro="">
      <xdr:nvCxnSpPr>
        <xdr:cNvPr id="212" name="直線コネクタ 211"/>
        <xdr:cNvCxnSpPr/>
      </xdr:nvCxnSpPr>
      <xdr:spPr>
        <a:xfrm>
          <a:off x="3797300" y="142360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13" name="楕円 212"/>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102870</xdr:rowOff>
    </xdr:to>
    <xdr:cxnSp macro="">
      <xdr:nvCxnSpPr>
        <xdr:cNvPr id="214" name="直線コネクタ 213"/>
        <xdr:cNvCxnSpPr/>
      </xdr:nvCxnSpPr>
      <xdr:spPr>
        <a:xfrm flipV="1">
          <a:off x="2908300" y="142360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15" name="楕円 214"/>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102870</xdr:rowOff>
    </xdr:to>
    <xdr:cxnSp macro="">
      <xdr:nvCxnSpPr>
        <xdr:cNvPr id="216" name="直線コネクタ 215"/>
        <xdr:cNvCxnSpPr/>
      </xdr:nvCxnSpPr>
      <xdr:spPr>
        <a:xfrm>
          <a:off x="2019300" y="142627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217" name="楕円 216"/>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83</xdr:row>
      <xdr:rowOff>32386</xdr:rowOff>
    </xdr:to>
    <xdr:cxnSp macro="">
      <xdr:nvCxnSpPr>
        <xdr:cNvPr id="218" name="直線コネクタ 217"/>
        <xdr:cNvCxnSpPr/>
      </xdr:nvCxnSpPr>
      <xdr:spPr>
        <a:xfrm>
          <a:off x="1130300" y="142017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20"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221"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22"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47641</xdr:rowOff>
    </xdr:from>
    <xdr:ext cx="405111" cy="259045"/>
    <xdr:sp macro="" textlink="">
      <xdr:nvSpPr>
        <xdr:cNvPr id="223" name="n_1main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24" name="n_2mainValue【福祉施設】&#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225" name="n_3mainValue【福祉施設】&#10;有形固定資産減価償却率"/>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226" name="n_4mainValue【福祉施設】&#10;有形固定資産減価償却率"/>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252" name="直線コネクタ 251"/>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5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54" name="直線コネクタ 25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255"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256" name="直線コネクタ 255"/>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257"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258" name="フローチャート: 判断 257"/>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259" name="フローチャート: 判断 25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260" name="フローチャート: 判断 259"/>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261" name="フローチャート: 判断 260"/>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262" name="フローチャート: 判断 261"/>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268" name="楕円 267"/>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269" name="【福祉施設】&#10;一人当たり面積該当値テキスト"/>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270" name="楕円 269"/>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75656</xdr:rowOff>
    </xdr:to>
    <xdr:cxnSp macro="">
      <xdr:nvCxnSpPr>
        <xdr:cNvPr id="271" name="直線コネクタ 270"/>
        <xdr:cNvCxnSpPr/>
      </xdr:nvCxnSpPr>
      <xdr:spPr>
        <a:xfrm flipV="1">
          <a:off x="9639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272" name="楕円 271"/>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273" name="直線コネクタ 272"/>
        <xdr:cNvCxnSpPr/>
      </xdr:nvCxnSpPr>
      <xdr:spPr>
        <a:xfrm flipV="1">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274" name="楕円 273"/>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127907</xdr:rowOff>
    </xdr:to>
    <xdr:cxnSp macro="">
      <xdr:nvCxnSpPr>
        <xdr:cNvPr id="275" name="直線コネクタ 274"/>
        <xdr:cNvCxnSpPr/>
      </xdr:nvCxnSpPr>
      <xdr:spPr>
        <a:xfrm flipV="1">
          <a:off x="7861300" y="1465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99968</xdr:rowOff>
    </xdr:from>
    <xdr:to>
      <xdr:col>36</xdr:col>
      <xdr:colOff>165100</xdr:colOff>
      <xdr:row>86</xdr:row>
      <xdr:rowOff>30118</xdr:rowOff>
    </xdr:to>
    <xdr:sp macro="" textlink="">
      <xdr:nvSpPr>
        <xdr:cNvPr id="276" name="楕円 275"/>
        <xdr:cNvSpPr/>
      </xdr:nvSpPr>
      <xdr:spPr>
        <a:xfrm>
          <a:off x="692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150768</xdr:rowOff>
    </xdr:to>
    <xdr:cxnSp macro="">
      <xdr:nvCxnSpPr>
        <xdr:cNvPr id="277" name="直線コネクタ 276"/>
        <xdr:cNvCxnSpPr/>
      </xdr:nvCxnSpPr>
      <xdr:spPr>
        <a:xfrm flipV="1">
          <a:off x="6972300" y="1470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278"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279"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280"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281"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282" name="n_1mainValue【福祉施設】&#10;一人当たり面積"/>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283"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284" name="n_3main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21245</xdr:rowOff>
    </xdr:from>
    <xdr:ext cx="469744" cy="259045"/>
    <xdr:sp macro="" textlink="">
      <xdr:nvSpPr>
        <xdr:cNvPr id="285" name="n_4mainValue【福祉施設】&#10;一人当たり面積"/>
        <xdr:cNvSpPr txBox="1"/>
      </xdr:nvSpPr>
      <xdr:spPr>
        <a:xfrm>
          <a:off x="6737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6" name="テキスト ボックス 29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8" name="テキスト ボックス 29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8" name="テキスト ボックス 30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11" name="直線コネクタ 310"/>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12"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13" name="直線コネクタ 312"/>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4"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5" name="直線コネクタ 314"/>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16"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17" name="フローチャート: 判断 316"/>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18" name="フローチャート: 判断 317"/>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9" name="フローチャート: 判断 31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20" name="フローチャート: 判断 319"/>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21" name="フローチャート: 判断 320"/>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27" name="楕円 326"/>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328" name="【市民会館】&#10;有形固定資産減価償却率該当値テキスト"/>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29" name="楕円 328"/>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99061</xdr:rowOff>
    </xdr:to>
    <xdr:cxnSp macro="">
      <xdr:nvCxnSpPr>
        <xdr:cNvPr id="330" name="直線コネクタ 329"/>
        <xdr:cNvCxnSpPr/>
      </xdr:nvCxnSpPr>
      <xdr:spPr>
        <a:xfrm>
          <a:off x="3797300" y="17895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331" name="楕円 330"/>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162742</xdr:rowOff>
    </xdr:to>
    <xdr:cxnSp macro="">
      <xdr:nvCxnSpPr>
        <xdr:cNvPr id="332" name="直線コネクタ 331"/>
        <xdr:cNvCxnSpPr/>
      </xdr:nvCxnSpPr>
      <xdr:spPr>
        <a:xfrm flipV="1">
          <a:off x="2908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333" name="楕円 332"/>
        <xdr:cNvSpPr/>
      </xdr:nvSpPr>
      <xdr:spPr>
        <a:xfrm>
          <a:off x="1968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162742</xdr:rowOff>
    </xdr:to>
    <xdr:cxnSp macro="">
      <xdr:nvCxnSpPr>
        <xdr:cNvPr id="334" name="直線コネクタ 333"/>
        <xdr:cNvCxnSpPr/>
      </xdr:nvCxnSpPr>
      <xdr:spPr>
        <a:xfrm>
          <a:off x="2019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335" name="楕円 334"/>
        <xdr:cNvSpPr/>
      </xdr:nvSpPr>
      <xdr:spPr>
        <a:xfrm>
          <a:off x="1079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136616</xdr:rowOff>
    </xdr:to>
    <xdr:cxnSp macro="">
      <xdr:nvCxnSpPr>
        <xdr:cNvPr id="336" name="直線コネクタ 335"/>
        <xdr:cNvCxnSpPr/>
      </xdr:nvCxnSpPr>
      <xdr:spPr>
        <a:xfrm>
          <a:off x="1130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37"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8"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39"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40"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41" name="n_1mainValue【市民会館】&#10;有形固定資産減価償却率"/>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342" name="n_2main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343" name="n_3mainValue【市民会館】&#10;有形固定資産減価償却率"/>
        <xdr:cNvSpPr txBox="1"/>
      </xdr:nvSpPr>
      <xdr:spPr>
        <a:xfrm>
          <a:off x="1816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145885</xdr:rowOff>
    </xdr:from>
    <xdr:ext cx="405111" cy="259045"/>
    <xdr:sp macro="" textlink="">
      <xdr:nvSpPr>
        <xdr:cNvPr id="344" name="n_4mainValue【市民会館】&#10;有形固定資産減価償却率"/>
        <xdr:cNvSpPr txBox="1"/>
      </xdr:nvSpPr>
      <xdr:spPr>
        <a:xfrm>
          <a:off x="927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68" name="直線コネクタ 367"/>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9"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70" name="直線コネクタ 369"/>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71"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72" name="直線コネクタ 371"/>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373"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74" name="フローチャート: 判断 373"/>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75" name="フローチャート: 判断 374"/>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76" name="フローチャート: 判断 375"/>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77" name="フローチャート: 判断 376"/>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8" name="フローチャート: 判断 377"/>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84" name="楕円 383"/>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41927</xdr:rowOff>
    </xdr:from>
    <xdr:ext cx="469744" cy="259045"/>
    <xdr:sp macro="" textlink="">
      <xdr:nvSpPr>
        <xdr:cNvPr id="385" name="【市民会館】&#10;一人当たり面積該当値テキスト"/>
        <xdr:cNvSpPr txBox="1"/>
      </xdr:nvSpPr>
      <xdr:spPr>
        <a:xfrm>
          <a:off x="10515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6" name="楕円 385"/>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387" name="直線コネクタ 386"/>
        <xdr:cNvCxnSpPr/>
      </xdr:nvCxnSpPr>
      <xdr:spPr>
        <a:xfrm flipV="1">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88" name="楕円 387"/>
        <xdr:cNvSpPr/>
      </xdr:nvSpPr>
      <xdr:spPr>
        <a:xfrm>
          <a:off x="869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107</xdr:row>
      <xdr:rowOff>118111</xdr:rowOff>
    </xdr:to>
    <xdr:cxnSp macro="">
      <xdr:nvCxnSpPr>
        <xdr:cNvPr id="389" name="直線コネクタ 388"/>
        <xdr:cNvCxnSpPr/>
      </xdr:nvCxnSpPr>
      <xdr:spPr>
        <a:xfrm>
          <a:off x="8750300" y="18047970"/>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390" name="楕円 389"/>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57150</xdr:rowOff>
    </xdr:to>
    <xdr:cxnSp macro="">
      <xdr:nvCxnSpPr>
        <xdr:cNvPr id="391" name="直線コネクタ 390"/>
        <xdr:cNvCxnSpPr/>
      </xdr:nvCxnSpPr>
      <xdr:spPr>
        <a:xfrm flipV="1">
          <a:off x="7861300" y="1804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17780</xdr:rowOff>
    </xdr:from>
    <xdr:to>
      <xdr:col>36</xdr:col>
      <xdr:colOff>165100</xdr:colOff>
      <xdr:row>105</xdr:row>
      <xdr:rowOff>119380</xdr:rowOff>
    </xdr:to>
    <xdr:sp macro="" textlink="">
      <xdr:nvSpPr>
        <xdr:cNvPr id="392" name="楕円 391"/>
        <xdr:cNvSpPr/>
      </xdr:nvSpPr>
      <xdr:spPr>
        <a:xfrm>
          <a:off x="692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68580</xdr:rowOff>
    </xdr:to>
    <xdr:cxnSp macro="">
      <xdr:nvCxnSpPr>
        <xdr:cNvPr id="393" name="直線コネクタ 392"/>
        <xdr:cNvCxnSpPr/>
      </xdr:nvCxnSpPr>
      <xdr:spPr>
        <a:xfrm flipV="1">
          <a:off x="6972300" y="1805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394"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395"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396"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7"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8"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399" name="n_2mainValue【市民会館】&#10;一人当たり面積"/>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99077</xdr:rowOff>
    </xdr:from>
    <xdr:ext cx="469744" cy="259045"/>
    <xdr:sp macro="" textlink="">
      <xdr:nvSpPr>
        <xdr:cNvPr id="400" name="n_3mainValue【市民会館】&#10;一人当たり面積"/>
        <xdr:cNvSpPr txBox="1"/>
      </xdr:nvSpPr>
      <xdr:spPr>
        <a:xfrm>
          <a:off x="7626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135907</xdr:rowOff>
    </xdr:from>
    <xdr:ext cx="469744" cy="259045"/>
    <xdr:sp macro="" textlink="">
      <xdr:nvSpPr>
        <xdr:cNvPr id="401" name="n_4mainValue【市民会館】&#10;一人当たり面積"/>
        <xdr:cNvSpPr txBox="1"/>
      </xdr:nvSpPr>
      <xdr:spPr>
        <a:xfrm>
          <a:off x="6737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3" name="直線コネクタ 4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4" name="テキスト ボックス 41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5" name="直線コネクタ 4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6" name="テキスト ボックス 4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7" name="直線コネクタ 4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8" name="テキスト ボックス 4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9" name="直線コネクタ 4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0" name="テキスト ボックス 4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1" name="直線コネクタ 4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2" name="テキスト ボックス 4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3" name="直線コネクタ 4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4" name="テキスト ボックス 42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89263</xdr:rowOff>
    </xdr:from>
    <xdr:to>
      <xdr:col>85</xdr:col>
      <xdr:colOff>126364</xdr:colOff>
      <xdr:row>41</xdr:row>
      <xdr:rowOff>159476</xdr:rowOff>
    </xdr:to>
    <xdr:cxnSp macro="">
      <xdr:nvCxnSpPr>
        <xdr:cNvPr id="427" name="直線コネクタ 426"/>
        <xdr:cNvCxnSpPr/>
      </xdr:nvCxnSpPr>
      <xdr:spPr>
        <a:xfrm flipV="1">
          <a:off x="16318864" y="5918563"/>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405111" cy="259045"/>
    <xdr:sp macro="" textlink="">
      <xdr:nvSpPr>
        <xdr:cNvPr id="428" name="【一般廃棄物処理施設】&#10;有形固定資産減価償却率最小値テキスト"/>
        <xdr:cNvSpPr txBox="1"/>
      </xdr:nvSpPr>
      <xdr:spPr>
        <a:xfrm>
          <a:off x="16357600" y="719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29" name="直線コネクタ 428"/>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35940</xdr:rowOff>
    </xdr:from>
    <xdr:ext cx="405111" cy="259045"/>
    <xdr:sp macro="" textlink="">
      <xdr:nvSpPr>
        <xdr:cNvPr id="430" name="【一般廃棄物処理施設】&#10;有形固定資産減価償却率最大値テキスト"/>
        <xdr:cNvSpPr txBox="1"/>
      </xdr:nvSpPr>
      <xdr:spPr>
        <a:xfrm>
          <a:off x="16357600" y="56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89263</xdr:rowOff>
    </xdr:from>
    <xdr:to>
      <xdr:col>86</xdr:col>
      <xdr:colOff>25400</xdr:colOff>
      <xdr:row>34</xdr:row>
      <xdr:rowOff>89263</xdr:rowOff>
    </xdr:to>
    <xdr:cxnSp macro="">
      <xdr:nvCxnSpPr>
        <xdr:cNvPr id="431" name="直線コネクタ 430"/>
        <xdr:cNvCxnSpPr/>
      </xdr:nvCxnSpPr>
      <xdr:spPr>
        <a:xfrm>
          <a:off x="16230600" y="59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32" name="【一般廃棄物処理施設】&#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33" name="フローチャート: 判断 43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142966</xdr:rowOff>
    </xdr:from>
    <xdr:to>
      <xdr:col>81</xdr:col>
      <xdr:colOff>101600</xdr:colOff>
      <xdr:row>38</xdr:row>
      <xdr:rowOff>73116</xdr:rowOff>
    </xdr:to>
    <xdr:sp macro="" textlink="">
      <xdr:nvSpPr>
        <xdr:cNvPr id="434" name="フローチャート: 判断 433"/>
        <xdr:cNvSpPr/>
      </xdr:nvSpPr>
      <xdr:spPr>
        <a:xfrm>
          <a:off x="15430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5" name="フローチャート: 判断 434"/>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77651</xdr:rowOff>
    </xdr:from>
    <xdr:to>
      <xdr:col>72</xdr:col>
      <xdr:colOff>38100</xdr:colOff>
      <xdr:row>38</xdr:row>
      <xdr:rowOff>7801</xdr:rowOff>
    </xdr:to>
    <xdr:sp macro="" textlink="">
      <xdr:nvSpPr>
        <xdr:cNvPr id="436" name="フローチャート: 判断 435"/>
        <xdr:cNvSpPr/>
      </xdr:nvSpPr>
      <xdr:spPr>
        <a:xfrm>
          <a:off x="13652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37" name="フローチャート: 判断 436"/>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9072</xdr:rowOff>
    </xdr:from>
    <xdr:to>
      <xdr:col>85</xdr:col>
      <xdr:colOff>177800</xdr:colOff>
      <xdr:row>35</xdr:row>
      <xdr:rowOff>110672</xdr:rowOff>
    </xdr:to>
    <xdr:sp macro="" textlink="">
      <xdr:nvSpPr>
        <xdr:cNvPr id="443" name="楕円 442"/>
        <xdr:cNvSpPr/>
      </xdr:nvSpPr>
      <xdr:spPr>
        <a:xfrm>
          <a:off x="162687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31949</xdr:rowOff>
    </xdr:from>
    <xdr:ext cx="405111" cy="259045"/>
    <xdr:sp macro="" textlink="">
      <xdr:nvSpPr>
        <xdr:cNvPr id="444" name="【一般廃棄物処理施設】&#10;有形固定資産減価償却率該当値テキスト"/>
        <xdr:cNvSpPr txBox="1"/>
      </xdr:nvSpPr>
      <xdr:spPr>
        <a:xfrm>
          <a:off x="16357600" y="58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108676</xdr:rowOff>
    </xdr:from>
    <xdr:to>
      <xdr:col>81</xdr:col>
      <xdr:colOff>101600</xdr:colOff>
      <xdr:row>35</xdr:row>
      <xdr:rowOff>38826</xdr:rowOff>
    </xdr:to>
    <xdr:sp macro="" textlink="">
      <xdr:nvSpPr>
        <xdr:cNvPr id="445" name="楕円 444"/>
        <xdr:cNvSpPr/>
      </xdr:nvSpPr>
      <xdr:spPr>
        <a:xfrm>
          <a:off x="15430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59872</xdr:rowOff>
    </xdr:to>
    <xdr:cxnSp macro="">
      <xdr:nvCxnSpPr>
        <xdr:cNvPr id="446" name="直線コネクタ 445"/>
        <xdr:cNvCxnSpPr/>
      </xdr:nvCxnSpPr>
      <xdr:spPr>
        <a:xfrm>
          <a:off x="15481300" y="598877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35197</xdr:rowOff>
    </xdr:from>
    <xdr:to>
      <xdr:col>76</xdr:col>
      <xdr:colOff>165100</xdr:colOff>
      <xdr:row>34</xdr:row>
      <xdr:rowOff>136797</xdr:rowOff>
    </xdr:to>
    <xdr:sp macro="" textlink="">
      <xdr:nvSpPr>
        <xdr:cNvPr id="447" name="楕円 446"/>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159476</xdr:rowOff>
    </xdr:to>
    <xdr:cxnSp macro="">
      <xdr:nvCxnSpPr>
        <xdr:cNvPr id="448" name="直線コネクタ 447"/>
        <xdr:cNvCxnSpPr/>
      </xdr:nvCxnSpPr>
      <xdr:spPr>
        <a:xfrm>
          <a:off x="14592300" y="591529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76019</xdr:rowOff>
    </xdr:from>
    <xdr:to>
      <xdr:col>72</xdr:col>
      <xdr:colOff>38100</xdr:colOff>
      <xdr:row>34</xdr:row>
      <xdr:rowOff>6169</xdr:rowOff>
    </xdr:to>
    <xdr:sp macro="" textlink="">
      <xdr:nvSpPr>
        <xdr:cNvPr id="449" name="楕円 448"/>
        <xdr:cNvSpPr/>
      </xdr:nvSpPr>
      <xdr:spPr>
        <a:xfrm>
          <a:off x="13652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126819</xdr:rowOff>
    </xdr:from>
    <xdr:to>
      <xdr:col>76</xdr:col>
      <xdr:colOff>114300</xdr:colOff>
      <xdr:row>34</xdr:row>
      <xdr:rowOff>85997</xdr:rowOff>
    </xdr:to>
    <xdr:cxnSp macro="">
      <xdr:nvCxnSpPr>
        <xdr:cNvPr id="450" name="直線コネクタ 449"/>
        <xdr:cNvCxnSpPr/>
      </xdr:nvCxnSpPr>
      <xdr:spPr>
        <a:xfrm>
          <a:off x="13703300" y="57846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27033</xdr:rowOff>
    </xdr:from>
    <xdr:to>
      <xdr:col>67</xdr:col>
      <xdr:colOff>101600</xdr:colOff>
      <xdr:row>33</xdr:row>
      <xdr:rowOff>128633</xdr:rowOff>
    </xdr:to>
    <xdr:sp macro="" textlink="">
      <xdr:nvSpPr>
        <xdr:cNvPr id="451" name="楕円 450"/>
        <xdr:cNvSpPr/>
      </xdr:nvSpPr>
      <xdr:spPr>
        <a:xfrm>
          <a:off x="12763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77833</xdr:rowOff>
    </xdr:from>
    <xdr:to>
      <xdr:col>71</xdr:col>
      <xdr:colOff>177800</xdr:colOff>
      <xdr:row>33</xdr:row>
      <xdr:rowOff>126819</xdr:rowOff>
    </xdr:to>
    <xdr:cxnSp macro="">
      <xdr:nvCxnSpPr>
        <xdr:cNvPr id="452" name="直線コネクタ 451"/>
        <xdr:cNvCxnSpPr/>
      </xdr:nvCxnSpPr>
      <xdr:spPr>
        <a:xfrm>
          <a:off x="12814300" y="57356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64243</xdr:rowOff>
    </xdr:from>
    <xdr:ext cx="405111" cy="259045"/>
    <xdr:sp macro="" textlink="">
      <xdr:nvSpPr>
        <xdr:cNvPr id="453" name="n_1aveValue【一般廃棄物処理施設】&#10;有形固定資産減価償却率"/>
        <xdr:cNvSpPr txBox="1"/>
      </xdr:nvSpPr>
      <xdr:spPr>
        <a:xfrm>
          <a:off x="15266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54" name="n_2ave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455" name="n_3aveValue【一般廃棄物処理施設】&#10;有形固定資産減価償却率"/>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456"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55353</xdr:rowOff>
    </xdr:from>
    <xdr:ext cx="405111" cy="259045"/>
    <xdr:sp macro="" textlink="">
      <xdr:nvSpPr>
        <xdr:cNvPr id="457" name="n_1mainValue【一般廃棄物処理施設】&#10;有形固定資産減価償却率"/>
        <xdr:cNvSpPr txBox="1"/>
      </xdr:nvSpPr>
      <xdr:spPr>
        <a:xfrm>
          <a:off x="15266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458" name="n_2mainValue【一般廃棄物処理施設】&#10;有形固定資産減価償却率"/>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22696</xdr:rowOff>
    </xdr:from>
    <xdr:ext cx="340478" cy="259045"/>
    <xdr:sp macro="" textlink="">
      <xdr:nvSpPr>
        <xdr:cNvPr id="459" name="n_3mainValue【一般廃棄物処理施設】&#10;有形固定資産減価償却率"/>
        <xdr:cNvSpPr txBox="1"/>
      </xdr:nvSpPr>
      <xdr:spPr>
        <a:xfrm>
          <a:off x="13533061" y="550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145160</xdr:rowOff>
    </xdr:from>
    <xdr:ext cx="340478" cy="259045"/>
    <xdr:sp macro="" textlink="">
      <xdr:nvSpPr>
        <xdr:cNvPr id="460" name="n_4mainValue【一般廃棄物処理施設】&#10;有形固定資産減価償却率"/>
        <xdr:cNvSpPr txBox="1"/>
      </xdr:nvSpPr>
      <xdr:spPr>
        <a:xfrm>
          <a:off x="12644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4" name="テキスト ボックス 47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6" name="テキスト ボックス 47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8" name="テキスト ボックス 47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6" name="直線コネクタ 485"/>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7"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8" name="直線コネクタ 487"/>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9"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90" name="直線コネクタ 489"/>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491"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2" name="フローチャート: 判断 491"/>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3" name="フローチャート: 判断 492"/>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4" name="フローチャート: 判断 493"/>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5" name="フローチャート: 判断 494"/>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6" name="フローチャート: 判断 495"/>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12324</xdr:rowOff>
    </xdr:from>
    <xdr:to>
      <xdr:col>116</xdr:col>
      <xdr:colOff>114300</xdr:colOff>
      <xdr:row>42</xdr:row>
      <xdr:rowOff>113924</xdr:rowOff>
    </xdr:to>
    <xdr:sp macro="" textlink="">
      <xdr:nvSpPr>
        <xdr:cNvPr id="502" name="楕円 501"/>
        <xdr:cNvSpPr/>
      </xdr:nvSpPr>
      <xdr:spPr>
        <a:xfrm>
          <a:off x="221107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98701</xdr:rowOff>
    </xdr:from>
    <xdr:ext cx="469744" cy="259045"/>
    <xdr:sp macro="" textlink="">
      <xdr:nvSpPr>
        <xdr:cNvPr id="503" name="【一般廃棄物処理施設】&#10;一人当たり有形固定資産（償却資産）額該当値テキスト"/>
        <xdr:cNvSpPr txBox="1"/>
      </xdr:nvSpPr>
      <xdr:spPr>
        <a:xfrm>
          <a:off x="22199600" y="71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12860</xdr:rowOff>
    </xdr:from>
    <xdr:to>
      <xdr:col>112</xdr:col>
      <xdr:colOff>38100</xdr:colOff>
      <xdr:row>42</xdr:row>
      <xdr:rowOff>114460</xdr:rowOff>
    </xdr:to>
    <xdr:sp macro="" textlink="">
      <xdr:nvSpPr>
        <xdr:cNvPr id="504" name="楕円 503"/>
        <xdr:cNvSpPr/>
      </xdr:nvSpPr>
      <xdr:spPr>
        <a:xfrm>
          <a:off x="21272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63124</xdr:rowOff>
    </xdr:from>
    <xdr:to>
      <xdr:col>116</xdr:col>
      <xdr:colOff>63500</xdr:colOff>
      <xdr:row>42</xdr:row>
      <xdr:rowOff>63660</xdr:rowOff>
    </xdr:to>
    <xdr:cxnSp macro="">
      <xdr:nvCxnSpPr>
        <xdr:cNvPr id="505" name="直線コネクタ 504"/>
        <xdr:cNvCxnSpPr/>
      </xdr:nvCxnSpPr>
      <xdr:spPr>
        <a:xfrm flipV="1">
          <a:off x="21323300" y="7264024"/>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13395</xdr:rowOff>
    </xdr:from>
    <xdr:to>
      <xdr:col>107</xdr:col>
      <xdr:colOff>101600</xdr:colOff>
      <xdr:row>42</xdr:row>
      <xdr:rowOff>114995</xdr:rowOff>
    </xdr:to>
    <xdr:sp macro="" textlink="">
      <xdr:nvSpPr>
        <xdr:cNvPr id="506" name="楕円 505"/>
        <xdr:cNvSpPr/>
      </xdr:nvSpPr>
      <xdr:spPr>
        <a:xfrm>
          <a:off x="20383500" y="72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63660</xdr:rowOff>
    </xdr:from>
    <xdr:to>
      <xdr:col>111</xdr:col>
      <xdr:colOff>177800</xdr:colOff>
      <xdr:row>42</xdr:row>
      <xdr:rowOff>64195</xdr:rowOff>
    </xdr:to>
    <xdr:cxnSp macro="">
      <xdr:nvCxnSpPr>
        <xdr:cNvPr id="507" name="直線コネクタ 506"/>
        <xdr:cNvCxnSpPr/>
      </xdr:nvCxnSpPr>
      <xdr:spPr>
        <a:xfrm flipV="1">
          <a:off x="20434300" y="726456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24156</xdr:rowOff>
    </xdr:from>
    <xdr:to>
      <xdr:col>102</xdr:col>
      <xdr:colOff>165100</xdr:colOff>
      <xdr:row>42</xdr:row>
      <xdr:rowOff>125756</xdr:rowOff>
    </xdr:to>
    <xdr:sp macro="" textlink="">
      <xdr:nvSpPr>
        <xdr:cNvPr id="508" name="楕円 507"/>
        <xdr:cNvSpPr/>
      </xdr:nvSpPr>
      <xdr:spPr>
        <a:xfrm>
          <a:off x="19494500" y="7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64195</xdr:rowOff>
    </xdr:from>
    <xdr:to>
      <xdr:col>107</xdr:col>
      <xdr:colOff>50800</xdr:colOff>
      <xdr:row>42</xdr:row>
      <xdr:rowOff>74956</xdr:rowOff>
    </xdr:to>
    <xdr:cxnSp macro="">
      <xdr:nvCxnSpPr>
        <xdr:cNvPr id="509" name="直線コネクタ 508"/>
        <xdr:cNvCxnSpPr/>
      </xdr:nvCxnSpPr>
      <xdr:spPr>
        <a:xfrm flipV="1">
          <a:off x="19545300" y="7265095"/>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24410</xdr:rowOff>
    </xdr:from>
    <xdr:to>
      <xdr:col>98</xdr:col>
      <xdr:colOff>38100</xdr:colOff>
      <xdr:row>42</xdr:row>
      <xdr:rowOff>126010</xdr:rowOff>
    </xdr:to>
    <xdr:sp macro="" textlink="">
      <xdr:nvSpPr>
        <xdr:cNvPr id="510" name="楕円 509"/>
        <xdr:cNvSpPr/>
      </xdr:nvSpPr>
      <xdr:spPr>
        <a:xfrm>
          <a:off x="18605500" y="72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74956</xdr:rowOff>
    </xdr:from>
    <xdr:to>
      <xdr:col>102</xdr:col>
      <xdr:colOff>114300</xdr:colOff>
      <xdr:row>42</xdr:row>
      <xdr:rowOff>75210</xdr:rowOff>
    </xdr:to>
    <xdr:cxnSp macro="">
      <xdr:nvCxnSpPr>
        <xdr:cNvPr id="511" name="直線コネクタ 510"/>
        <xdr:cNvCxnSpPr/>
      </xdr:nvCxnSpPr>
      <xdr:spPr>
        <a:xfrm flipV="1">
          <a:off x="18656300" y="727585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12"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13"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14"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15"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105587</xdr:rowOff>
    </xdr:from>
    <xdr:ext cx="469744" cy="259045"/>
    <xdr:sp macro="" textlink="">
      <xdr:nvSpPr>
        <xdr:cNvPr id="516" name="n_1mainValue【一般廃棄物処理施設】&#10;一人当たり有形固定資産（償却資産）額"/>
        <xdr:cNvSpPr txBox="1"/>
      </xdr:nvSpPr>
      <xdr:spPr>
        <a:xfrm>
          <a:off x="210757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106122</xdr:rowOff>
    </xdr:from>
    <xdr:ext cx="469744" cy="259045"/>
    <xdr:sp macro="" textlink="">
      <xdr:nvSpPr>
        <xdr:cNvPr id="517" name="n_2mainValue【一般廃棄物処理施設】&#10;一人当たり有形固定資産（償却資産）額"/>
        <xdr:cNvSpPr txBox="1"/>
      </xdr:nvSpPr>
      <xdr:spPr>
        <a:xfrm>
          <a:off x="20199428" y="730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116883</xdr:rowOff>
    </xdr:from>
    <xdr:ext cx="469744" cy="259045"/>
    <xdr:sp macro="" textlink="">
      <xdr:nvSpPr>
        <xdr:cNvPr id="518" name="n_3mainValue【一般廃棄物処理施設】&#10;一人当たり有形固定資産（償却資産）額"/>
        <xdr:cNvSpPr txBox="1"/>
      </xdr:nvSpPr>
      <xdr:spPr>
        <a:xfrm>
          <a:off x="19310428" y="7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117137</xdr:rowOff>
    </xdr:from>
    <xdr:ext cx="469744" cy="259045"/>
    <xdr:sp macro="" textlink="">
      <xdr:nvSpPr>
        <xdr:cNvPr id="519" name="n_4mainValue【一般廃棄物処理施設】&#10;一人当たり有形固定資産（償却資産）額"/>
        <xdr:cNvSpPr txBox="1"/>
      </xdr:nvSpPr>
      <xdr:spPr>
        <a:xfrm>
          <a:off x="18421428" y="73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5" name="直線コネクタ 544"/>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6"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7" name="直線コネクタ 546"/>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8"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9" name="直線コネクタ 54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50"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1" name="フローチャート: 判断 550"/>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2" name="フローチャート: 判断 551"/>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3" name="フローチャート: 判断 552"/>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4" name="フローチャート: 判断 55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5" name="フローチャート: 判断 55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61" name="楕円 560"/>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62" name="【保健センター・保健所】&#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63" name="楕円 56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125730</xdr:rowOff>
    </xdr:to>
    <xdr:cxnSp macro="">
      <xdr:nvCxnSpPr>
        <xdr:cNvPr id="564" name="直線コネクタ 563"/>
        <xdr:cNvCxnSpPr/>
      </xdr:nvCxnSpPr>
      <xdr:spPr>
        <a:xfrm>
          <a:off x="15481300" y="10378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65" name="楕円 564"/>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91440</xdr:rowOff>
    </xdr:to>
    <xdr:cxnSp macro="">
      <xdr:nvCxnSpPr>
        <xdr:cNvPr id="566" name="直線コネクタ 565"/>
        <xdr:cNvCxnSpPr/>
      </xdr:nvCxnSpPr>
      <xdr:spPr>
        <a:xfrm>
          <a:off x="14592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67" name="楕円 566"/>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55517</xdr:rowOff>
    </xdr:to>
    <xdr:cxnSp macro="">
      <xdr:nvCxnSpPr>
        <xdr:cNvPr id="568" name="直線コネクタ 567"/>
        <xdr:cNvCxnSpPr/>
      </xdr:nvCxnSpPr>
      <xdr:spPr>
        <a:xfrm>
          <a:off x="13703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69" name="楕円 568"/>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153488</xdr:rowOff>
    </xdr:from>
    <xdr:to>
      <xdr:col>71</xdr:col>
      <xdr:colOff>177800</xdr:colOff>
      <xdr:row>60</xdr:row>
      <xdr:rowOff>19594</xdr:rowOff>
    </xdr:to>
    <xdr:cxnSp macro="">
      <xdr:nvCxnSpPr>
        <xdr:cNvPr id="570" name="直線コネクタ 569"/>
        <xdr:cNvCxnSpPr/>
      </xdr:nvCxnSpPr>
      <xdr:spPr>
        <a:xfrm>
          <a:off x="12814300" y="102690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71"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72"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3"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75" name="n_1main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76" name="n_2mainValue【保健センター・保健所】&#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77" name="n_3main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23965</xdr:rowOff>
    </xdr:from>
    <xdr:ext cx="405111" cy="259045"/>
    <xdr:sp macro="" textlink="">
      <xdr:nvSpPr>
        <xdr:cNvPr id="578" name="n_4mainValue【保健センター・保健所】&#10;有形固定資産減価償却率"/>
        <xdr:cNvSpPr txBox="1"/>
      </xdr:nvSpPr>
      <xdr:spPr>
        <a:xfrm>
          <a:off x="12611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2" name="直線コネクタ 601"/>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5"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6" name="直線コネクタ 60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7"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8" name="フローチャート: 判断 607"/>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9" name="フローチャート: 判断 608"/>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10" name="フローチャート: 判断 609"/>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1" name="フローチャート: 判断 61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2" name="フローチャート: 判断 61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18" name="楕円 617"/>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6367</xdr:rowOff>
    </xdr:from>
    <xdr:ext cx="469744" cy="259045"/>
    <xdr:sp macro="" textlink="">
      <xdr:nvSpPr>
        <xdr:cNvPr id="619" name="【保健センター・保健所】&#10;一人当たり面積該当値テキスト"/>
        <xdr:cNvSpPr txBox="1"/>
      </xdr:nvSpPr>
      <xdr:spPr>
        <a:xfrm>
          <a:off x="22199600"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20" name="楕円 619"/>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621" name="直線コネクタ 620"/>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22" name="楕円 62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623" name="直線コネクタ 622"/>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24" name="楕円 623"/>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625" name="直線コネクタ 624"/>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26" name="楕円 625"/>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627" name="直線コネクタ 626"/>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8"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9"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30"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31"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105427</xdr:rowOff>
    </xdr:from>
    <xdr:ext cx="469744" cy="259045"/>
    <xdr:sp macro="" textlink="">
      <xdr:nvSpPr>
        <xdr:cNvPr id="632" name="n_1mainValue【保健センター・保健所】&#10;一人当たり面積"/>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109237</xdr:rowOff>
    </xdr:from>
    <xdr:ext cx="469744" cy="259045"/>
    <xdr:sp macro="" textlink="">
      <xdr:nvSpPr>
        <xdr:cNvPr id="633" name="n_2mainValue【保健センター・保健所】&#10;一人当たり面積"/>
        <xdr:cNvSpPr txBox="1"/>
      </xdr:nvSpPr>
      <xdr:spPr>
        <a:xfrm>
          <a:off x="20199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34" name="n_3main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635" name="n_4mainValue【保健センター・保健所】&#10;一人当たり面積"/>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6" name="正方形/長方形 6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7" name="正方形/長方形 6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8" name="正方形/長方形 6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9" name="正方形/長方形 6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0" name="正方形/長方形 6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1" name="正方形/長方形 6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2" name="正方形/長方形 6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6" name="テキスト ボックス 64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7" name="直線コネクタ 6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8" name="テキスト ボックス 64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9" name="直線コネクタ 6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0" name="テキスト ボックス 6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1" name="直線コネクタ 6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2" name="テキスト ボックス 6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3" name="直線コネクタ 6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4" name="テキスト ボックス 6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5" name="直線コネクタ 6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6" name="テキスト ボックス 6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8" name="テキスト ボックス 65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60" name="直線コネクタ 659"/>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61"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2" name="直線コネクタ 661"/>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3"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4" name="直線コネクタ 663"/>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5"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6" name="フローチャート: 判断 665"/>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7" name="フローチャート: 判断 666"/>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8" name="フローチャート: 判断 66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9" name="フローチャート: 判断 668"/>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70" name="フローチャート: 判断 669"/>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676" name="楕円 675"/>
        <xdr:cNvSpPr/>
      </xdr:nvSpPr>
      <xdr:spPr>
        <a:xfrm>
          <a:off x="16268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29863</xdr:rowOff>
    </xdr:from>
    <xdr:ext cx="405111" cy="259045"/>
    <xdr:sp macro="" textlink="">
      <xdr:nvSpPr>
        <xdr:cNvPr id="677" name="【消防施設】&#10;有形固定資産減価償却率該当値テキスト"/>
        <xdr:cNvSpPr txBox="1"/>
      </xdr:nvSpPr>
      <xdr:spPr>
        <a:xfrm>
          <a:off x="16357600" y="1443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678" name="楕円 677"/>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84</xdr:row>
      <xdr:rowOff>165736</xdr:rowOff>
    </xdr:to>
    <xdr:cxnSp macro="">
      <xdr:nvCxnSpPr>
        <xdr:cNvPr id="679" name="直線コネクタ 678"/>
        <xdr:cNvCxnSpPr/>
      </xdr:nvCxnSpPr>
      <xdr:spPr>
        <a:xfrm>
          <a:off x="15481300" y="145237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80" name="楕円 679"/>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121920</xdr:rowOff>
    </xdr:to>
    <xdr:cxnSp macro="">
      <xdr:nvCxnSpPr>
        <xdr:cNvPr id="681" name="直線コネクタ 680"/>
        <xdr:cNvCxnSpPr/>
      </xdr:nvCxnSpPr>
      <xdr:spPr>
        <a:xfrm>
          <a:off x="14592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682" name="楕円 681"/>
        <xdr:cNvSpPr/>
      </xdr:nvSpPr>
      <xdr:spPr>
        <a:xfrm>
          <a:off x="13652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84</xdr:row>
      <xdr:rowOff>78105</xdr:rowOff>
    </xdr:to>
    <xdr:cxnSp macro="">
      <xdr:nvCxnSpPr>
        <xdr:cNvPr id="683" name="直線コネクタ 682"/>
        <xdr:cNvCxnSpPr/>
      </xdr:nvCxnSpPr>
      <xdr:spPr>
        <a:xfrm>
          <a:off x="13703300" y="13521689"/>
          <a:ext cx="889000" cy="9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50164</xdr:rowOff>
    </xdr:from>
    <xdr:to>
      <xdr:col>67</xdr:col>
      <xdr:colOff>101600</xdr:colOff>
      <xdr:row>78</xdr:row>
      <xdr:rowOff>151764</xdr:rowOff>
    </xdr:to>
    <xdr:sp macro="" textlink="">
      <xdr:nvSpPr>
        <xdr:cNvPr id="684" name="楕円 683"/>
        <xdr:cNvSpPr/>
      </xdr:nvSpPr>
      <xdr:spPr>
        <a:xfrm>
          <a:off x="12763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100964</xdr:rowOff>
    </xdr:from>
    <xdr:to>
      <xdr:col>71</xdr:col>
      <xdr:colOff>177800</xdr:colOff>
      <xdr:row>78</xdr:row>
      <xdr:rowOff>148589</xdr:rowOff>
    </xdr:to>
    <xdr:cxnSp macro="">
      <xdr:nvCxnSpPr>
        <xdr:cNvPr id="685" name="直線コネクタ 684"/>
        <xdr:cNvCxnSpPr/>
      </xdr:nvCxnSpPr>
      <xdr:spPr>
        <a:xfrm>
          <a:off x="12814300" y="134740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6"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7"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8"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689" name="n_4aveValue【消防施設】&#10;有形固定資産減価償却率"/>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690" name="n_1mainValue【消防施設】&#10;有形固定資産減価償却率"/>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91" name="n_2mainValue【消防施設】&#10;有形固定資産減価償却率"/>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692" name="n_3mainValue【消防施設】&#10;有形固定資産減価償却率"/>
        <xdr:cNvSpPr txBox="1"/>
      </xdr:nvSpPr>
      <xdr:spPr>
        <a:xfrm>
          <a:off x="13500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168291</xdr:rowOff>
    </xdr:from>
    <xdr:ext cx="405111" cy="259045"/>
    <xdr:sp macro="" textlink="">
      <xdr:nvSpPr>
        <xdr:cNvPr id="693" name="n_4mainValue【消防施設】&#10;有形固定資産減価償却率"/>
        <xdr:cNvSpPr txBox="1"/>
      </xdr:nvSpPr>
      <xdr:spPr>
        <a:xfrm>
          <a:off x="12611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7" name="直線コネクタ 716"/>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9" name="直線コネクタ 71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20"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21" name="直線コネクタ 720"/>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2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3" name="フローチャート: 判断 72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4" name="フローチャート: 判断 723"/>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5" name="フローチャート: 判断 724"/>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フローチャート: 判断 72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7" name="フローチャート: 判断 726"/>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733" name="楕円 732"/>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734"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735" name="楕円 734"/>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64770</xdr:rowOff>
    </xdr:to>
    <xdr:cxnSp macro="">
      <xdr:nvCxnSpPr>
        <xdr:cNvPr id="736" name="直線コネクタ 735"/>
        <xdr:cNvCxnSpPr/>
      </xdr:nvCxnSpPr>
      <xdr:spPr>
        <a:xfrm>
          <a:off x="21323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15239</xdr:rowOff>
    </xdr:from>
    <xdr:to>
      <xdr:col>107</xdr:col>
      <xdr:colOff>101600</xdr:colOff>
      <xdr:row>86</xdr:row>
      <xdr:rowOff>116839</xdr:rowOff>
    </xdr:to>
    <xdr:sp macro="" textlink="">
      <xdr:nvSpPr>
        <xdr:cNvPr id="737" name="楕円 736"/>
        <xdr:cNvSpPr/>
      </xdr:nvSpPr>
      <xdr:spPr>
        <a:xfrm>
          <a:off x="20383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66039</xdr:rowOff>
    </xdr:to>
    <xdr:cxnSp macro="">
      <xdr:nvCxnSpPr>
        <xdr:cNvPr id="738" name="直線コネクタ 737"/>
        <xdr:cNvCxnSpPr/>
      </xdr:nvCxnSpPr>
      <xdr:spPr>
        <a:xfrm flipV="1">
          <a:off x="20434300" y="14809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140970</xdr:rowOff>
    </xdr:from>
    <xdr:to>
      <xdr:col>102</xdr:col>
      <xdr:colOff>165100</xdr:colOff>
      <xdr:row>86</xdr:row>
      <xdr:rowOff>71120</xdr:rowOff>
    </xdr:to>
    <xdr:sp macro="" textlink="">
      <xdr:nvSpPr>
        <xdr:cNvPr id="739" name="楕円 738"/>
        <xdr:cNvSpPr/>
      </xdr:nvSpPr>
      <xdr:spPr>
        <a:xfrm>
          <a:off x="19494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66039</xdr:rowOff>
    </xdr:to>
    <xdr:cxnSp macro="">
      <xdr:nvCxnSpPr>
        <xdr:cNvPr id="740" name="直線コネクタ 739"/>
        <xdr:cNvCxnSpPr/>
      </xdr:nvCxnSpPr>
      <xdr:spPr>
        <a:xfrm>
          <a:off x="19545300" y="14765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142239</xdr:rowOff>
    </xdr:from>
    <xdr:to>
      <xdr:col>98</xdr:col>
      <xdr:colOff>38100</xdr:colOff>
      <xdr:row>86</xdr:row>
      <xdr:rowOff>72389</xdr:rowOff>
    </xdr:to>
    <xdr:sp macro="" textlink="">
      <xdr:nvSpPr>
        <xdr:cNvPr id="741" name="楕円 740"/>
        <xdr:cNvSpPr/>
      </xdr:nvSpPr>
      <xdr:spPr>
        <a:xfrm>
          <a:off x="18605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20320</xdr:rowOff>
    </xdr:from>
    <xdr:to>
      <xdr:col>102</xdr:col>
      <xdr:colOff>114300</xdr:colOff>
      <xdr:row>86</xdr:row>
      <xdr:rowOff>21589</xdr:rowOff>
    </xdr:to>
    <xdr:cxnSp macro="">
      <xdr:nvCxnSpPr>
        <xdr:cNvPr id="742" name="直線コネクタ 741"/>
        <xdr:cNvCxnSpPr/>
      </xdr:nvCxnSpPr>
      <xdr:spPr>
        <a:xfrm flipV="1">
          <a:off x="18656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43"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44"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45"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46"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747"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107966</xdr:rowOff>
    </xdr:from>
    <xdr:ext cx="469744" cy="259045"/>
    <xdr:sp macro="" textlink="">
      <xdr:nvSpPr>
        <xdr:cNvPr id="748" name="n_2mainValue【消防施設】&#10;一人当たり面積"/>
        <xdr:cNvSpPr txBox="1"/>
      </xdr:nvSpPr>
      <xdr:spPr>
        <a:xfrm>
          <a:off x="20199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62247</xdr:rowOff>
    </xdr:from>
    <xdr:ext cx="469744" cy="259045"/>
    <xdr:sp macro="" textlink="">
      <xdr:nvSpPr>
        <xdr:cNvPr id="749" name="n_3mainValue【消防施設】&#10;一人当たり面積"/>
        <xdr:cNvSpPr txBox="1"/>
      </xdr:nvSpPr>
      <xdr:spPr>
        <a:xfrm>
          <a:off x="19310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63516</xdr:rowOff>
    </xdr:from>
    <xdr:ext cx="469744" cy="259045"/>
    <xdr:sp macro="" textlink="">
      <xdr:nvSpPr>
        <xdr:cNvPr id="750" name="n_4mainValue【消防施設】&#10;一人当たり面積"/>
        <xdr:cNvSpPr txBox="1"/>
      </xdr:nvSpPr>
      <xdr:spPr>
        <a:xfrm>
          <a:off x="18421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3" name="テキスト ボックス 76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3" name="テキスト ボックス 77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6" name="直線コネクタ 77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8" name="直線コネクタ 77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80" name="直線コネクタ 77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81"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2" name="フローチャート: 判断 78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3" name="フローチャート: 判断 78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4" name="フローチャート: 判断 78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5" name="フローチャート: 判断 78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6" name="フローチャート: 判断 78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792" name="楕円 791"/>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793" name="【庁舎】&#10;有形固定資産減価償却率該当値テキスト"/>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794" name="楕円 793"/>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105</xdr:row>
      <xdr:rowOff>166007</xdr:rowOff>
    </xdr:to>
    <xdr:cxnSp macro="">
      <xdr:nvCxnSpPr>
        <xdr:cNvPr id="795" name="直線コネクタ 794"/>
        <xdr:cNvCxnSpPr/>
      </xdr:nvCxnSpPr>
      <xdr:spPr>
        <a:xfrm>
          <a:off x="15481300" y="181453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96" name="楕円 795"/>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143148</xdr:rowOff>
    </xdr:to>
    <xdr:cxnSp macro="">
      <xdr:nvCxnSpPr>
        <xdr:cNvPr id="797" name="直線コネクタ 796"/>
        <xdr:cNvCxnSpPr/>
      </xdr:nvCxnSpPr>
      <xdr:spPr>
        <a:xfrm>
          <a:off x="14592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98" name="楕円 797"/>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133350</xdr:rowOff>
    </xdr:to>
    <xdr:cxnSp macro="">
      <xdr:nvCxnSpPr>
        <xdr:cNvPr id="799" name="直線コネクタ 798"/>
        <xdr:cNvCxnSpPr/>
      </xdr:nvCxnSpPr>
      <xdr:spPr>
        <a:xfrm>
          <a:off x="13703300" y="1811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800" name="楕円 799"/>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113756</xdr:rowOff>
    </xdr:to>
    <xdr:cxnSp macro="">
      <xdr:nvCxnSpPr>
        <xdr:cNvPr id="801" name="直線コネクタ 800"/>
        <xdr:cNvCxnSpPr/>
      </xdr:nvCxnSpPr>
      <xdr:spPr>
        <a:xfrm>
          <a:off x="12814300" y="1809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2"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3"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05"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06" name="n_1mainValue【庁舎】&#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07"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808" name="n_3mainValue【庁舎】&#10;有形固定資産減価償却率"/>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09" name="n_4mainValue【庁舎】&#10;有形固定資産減価償却率"/>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0" name="直線コネクタ 8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1" name="テキスト ボックス 8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2" name="直線コネクタ 8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3" name="テキスト ボックス 8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4" name="直線コネクタ 8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5" name="テキスト ボックス 8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6" name="直線コネクタ 8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7" name="テキスト ボックス 8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1" name="直線コネクタ 83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3" name="直線コネクタ 83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5" name="直線コネクタ 83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6"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7" name="フローチャート: 判断 83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8" name="フローチャート: 判断 83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9" name="フローチャート: 判断 83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40" name="フローチャート: 判断 83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41" name="フローチャート: 判断 840"/>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847" name="楕円 846"/>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17542</xdr:rowOff>
    </xdr:from>
    <xdr:ext cx="469744" cy="259045"/>
    <xdr:sp macro="" textlink="">
      <xdr:nvSpPr>
        <xdr:cNvPr id="848" name="【庁舎】&#10;一人当たり面積該当値テキスト"/>
        <xdr:cNvSpPr txBox="1"/>
      </xdr:nvSpPr>
      <xdr:spPr>
        <a:xfrm>
          <a:off x="22199600"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849" name="楕円 848"/>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89915</xdr:rowOff>
    </xdr:from>
    <xdr:to>
      <xdr:col>116</xdr:col>
      <xdr:colOff>63500</xdr:colOff>
      <xdr:row>105</xdr:row>
      <xdr:rowOff>99061</xdr:rowOff>
    </xdr:to>
    <xdr:cxnSp macro="">
      <xdr:nvCxnSpPr>
        <xdr:cNvPr id="850" name="直線コネクタ 849"/>
        <xdr:cNvCxnSpPr/>
      </xdr:nvCxnSpPr>
      <xdr:spPr>
        <a:xfrm flipV="1">
          <a:off x="21323300" y="180921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851" name="楕円 850"/>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108204</xdr:rowOff>
    </xdr:to>
    <xdr:cxnSp macro="">
      <xdr:nvCxnSpPr>
        <xdr:cNvPr id="852" name="直線コネクタ 851"/>
        <xdr:cNvCxnSpPr/>
      </xdr:nvCxnSpPr>
      <xdr:spPr>
        <a:xfrm flipV="1">
          <a:off x="20434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853" name="楕円 852"/>
        <xdr:cNvSpPr/>
      </xdr:nvSpPr>
      <xdr:spPr>
        <a:xfrm>
          <a:off x="19494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106</xdr:row>
      <xdr:rowOff>14478</xdr:rowOff>
    </xdr:to>
    <xdr:cxnSp macro="">
      <xdr:nvCxnSpPr>
        <xdr:cNvPr id="854" name="直線コネクタ 853"/>
        <xdr:cNvCxnSpPr/>
      </xdr:nvCxnSpPr>
      <xdr:spPr>
        <a:xfrm flipV="1">
          <a:off x="19545300" y="181104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855" name="楕円 854"/>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xdr:rowOff>
    </xdr:from>
    <xdr:to>
      <xdr:col>102</xdr:col>
      <xdr:colOff>114300</xdr:colOff>
      <xdr:row>106</xdr:row>
      <xdr:rowOff>19050</xdr:rowOff>
    </xdr:to>
    <xdr:cxnSp macro="">
      <xdr:nvCxnSpPr>
        <xdr:cNvPr id="856" name="直線コネクタ 855"/>
        <xdr:cNvCxnSpPr/>
      </xdr:nvCxnSpPr>
      <xdr:spPr>
        <a:xfrm flipV="1">
          <a:off x="18656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57"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8"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60"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140988</xdr:rowOff>
    </xdr:from>
    <xdr:ext cx="469744" cy="259045"/>
    <xdr:sp macro="" textlink="">
      <xdr:nvSpPr>
        <xdr:cNvPr id="861" name="n_1main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150131</xdr:rowOff>
    </xdr:from>
    <xdr:ext cx="469744" cy="259045"/>
    <xdr:sp macro="" textlink="">
      <xdr:nvSpPr>
        <xdr:cNvPr id="862" name="n_2mainValue【庁舎】&#10;一人当たり面積"/>
        <xdr:cNvSpPr txBox="1"/>
      </xdr:nvSpPr>
      <xdr:spPr>
        <a:xfrm>
          <a:off x="20199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56405</xdr:rowOff>
    </xdr:from>
    <xdr:ext cx="469744" cy="259045"/>
    <xdr:sp macro="" textlink="">
      <xdr:nvSpPr>
        <xdr:cNvPr id="863" name="n_3mainValue【庁舎】&#10;一人当たり面積"/>
        <xdr:cNvSpPr txBox="1"/>
      </xdr:nvSpPr>
      <xdr:spPr>
        <a:xfrm>
          <a:off x="19310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60977</xdr:rowOff>
    </xdr:from>
    <xdr:ext cx="469744" cy="259045"/>
    <xdr:sp macro="" textlink="">
      <xdr:nvSpPr>
        <xdr:cNvPr id="864" name="n_4mainValue【庁舎】&#10;一人当たり面積"/>
        <xdr:cNvSpPr txBox="1"/>
      </xdr:nvSpPr>
      <xdr:spPr>
        <a:xfrm>
          <a:off x="18421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福祉施設であり、特に低くなっている施設は、一般廃棄物処理施設である。福祉施設については、昭和５０年代に建設した福祉関係施設の老朽化割合が８０％になっていることが挙げられ、消防施設については、昭和５０年代に建設した消防団車庫及び防火水槽の老朽化割合が８０％を超えており、今後、集約化を図りながらそれぞれ計画的に施設を更新していく。なお、市民会館においては、老朽化した市民会館を除却したことにより、一人当たりの面積は減少している。今後は各施設の現況を把握し、長寿命化等に努め、施設の維持を行っていく。</a:t>
          </a: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15012906</v>
      </c>
      <c r="BO4" s="431"/>
      <c r="BP4" s="431"/>
      <c r="BQ4" s="431"/>
      <c r="BR4" s="431"/>
      <c r="BS4" s="431"/>
      <c r="BT4" s="431"/>
      <c r="BU4" s="432"/>
      <c r="BV4" s="430">
        <v>14904009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14799358</v>
      </c>
      <c r="BO5" s="468"/>
      <c r="BP5" s="468"/>
      <c r="BQ5" s="468"/>
      <c r="BR5" s="468"/>
      <c r="BS5" s="468"/>
      <c r="BT5" s="468"/>
      <c r="BU5" s="469"/>
      <c r="BV5" s="467">
        <v>14476060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104.3</v>
      </c>
      <c r="CU5" s="465"/>
      <c r="CV5" s="465"/>
      <c r="CW5" s="465"/>
      <c r="CX5" s="465"/>
      <c r="CY5" s="465"/>
      <c r="CZ5" s="465"/>
      <c r="DA5" s="466"/>
      <c r="DB5" s="464">
        <v>105.9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213548</v>
      </c>
      <c r="BO6" s="468"/>
      <c r="BP6" s="468"/>
      <c r="BQ6" s="468"/>
      <c r="BR6" s="468"/>
      <c r="BS6" s="468"/>
      <c r="BT6" s="468"/>
      <c r="BU6" s="469"/>
      <c r="BV6" s="467">
        <v>427949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108.5</v>
      </c>
      <c r="CU6" s="505"/>
      <c r="CV6" s="505"/>
      <c r="CW6" s="505"/>
      <c r="CX6" s="505"/>
      <c r="CY6" s="505"/>
      <c r="CZ6" s="505"/>
      <c r="DA6" s="506"/>
      <c r="DB6" s="504">
        <v>111.6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90651</v>
      </c>
      <c r="BO7" s="468"/>
      <c r="BP7" s="468"/>
      <c r="BQ7" s="468"/>
      <c r="BR7" s="468"/>
      <c r="BS7" s="468"/>
      <c r="BT7" s="468"/>
      <c r="BU7" s="469"/>
      <c r="BV7" s="467">
        <v>33398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7466637</v>
      </c>
      <c r="CU7" s="468"/>
      <c r="CV7" s="468"/>
      <c r="CW7" s="468"/>
      <c r="CX7" s="468"/>
      <c r="CY7" s="468"/>
      <c r="CZ7" s="468"/>
      <c r="DA7" s="469"/>
      <c r="DB7" s="467">
        <v>7491360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122897</v>
      </c>
      <c r="BO8" s="468"/>
      <c r="BP8" s="468"/>
      <c r="BQ8" s="468"/>
      <c r="BR8" s="468"/>
      <c r="BS8" s="468"/>
      <c r="BT8" s="468"/>
      <c r="BU8" s="469"/>
      <c r="BV8" s="467">
        <v>394551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26868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-271654</v>
      </c>
      <c r="BO9" s="468"/>
      <c r="BP9" s="468"/>
      <c r="BQ9" s="468"/>
      <c r="BR9" s="468"/>
      <c r="BS9" s="468"/>
      <c r="BT9" s="468"/>
      <c r="BU9" s="469"/>
      <c r="BV9" s="467">
        <v>-372752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30287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197896</v>
      </c>
      <c r="BO10" s="468"/>
      <c r="BP10" s="468"/>
      <c r="BQ10" s="468"/>
      <c r="BR10" s="468"/>
      <c r="BS10" s="468"/>
      <c r="BT10" s="468"/>
      <c r="BU10" s="469"/>
      <c r="BV10" s="467">
        <v>384132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25525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25176</v>
      </c>
      <c r="S13" s="552"/>
      <c r="T13" s="552"/>
      <c r="U13" s="552"/>
      <c r="V13" s="553"/>
      <c r="W13" s="483" t="s">
        <v>140</v>
      </c>
      <c r="X13" s="484"/>
      <c r="Y13" s="484"/>
      <c r="Z13" s="484"/>
      <c r="AA13" s="484"/>
      <c r="AB13" s="474"/>
      <c r="AC13" s="518">
        <v>553</v>
      </c>
      <c r="AD13" s="519"/>
      <c r="AE13" s="519"/>
      <c r="AF13" s="519"/>
      <c r="AG13" s="561"/>
      <c r="AH13" s="518">
        <v>537</v>
      </c>
      <c r="AI13" s="519"/>
      <c r="AJ13" s="519"/>
      <c r="AK13" s="519"/>
      <c r="AL13" s="520"/>
      <c r="AM13" s="496" t="s">
        <v>141</v>
      </c>
      <c r="AN13" s="497"/>
      <c r="AO13" s="497"/>
      <c r="AP13" s="497"/>
      <c r="AQ13" s="497"/>
      <c r="AR13" s="497"/>
      <c r="AS13" s="497"/>
      <c r="AT13" s="498"/>
      <c r="AU13" s="499" t="s">
        <v>120</v>
      </c>
      <c r="AV13" s="500"/>
      <c r="AW13" s="500"/>
      <c r="AX13" s="500"/>
      <c r="AY13" s="501" t="s">
        <v>142</v>
      </c>
      <c r="AZ13" s="502"/>
      <c r="BA13" s="502"/>
      <c r="BB13" s="502"/>
      <c r="BC13" s="502"/>
      <c r="BD13" s="502"/>
      <c r="BE13" s="502"/>
      <c r="BF13" s="502"/>
      <c r="BG13" s="502"/>
      <c r="BH13" s="502"/>
      <c r="BI13" s="502"/>
      <c r="BJ13" s="502"/>
      <c r="BK13" s="502"/>
      <c r="BL13" s="502"/>
      <c r="BM13" s="503"/>
      <c r="BN13" s="467">
        <v>-73758</v>
      </c>
      <c r="BO13" s="468"/>
      <c r="BP13" s="468"/>
      <c r="BQ13" s="468"/>
      <c r="BR13" s="468"/>
      <c r="BS13" s="468"/>
      <c r="BT13" s="468"/>
      <c r="BU13" s="469"/>
      <c r="BV13" s="467">
        <v>11380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13.2</v>
      </c>
      <c r="CU13" s="465"/>
      <c r="CV13" s="465"/>
      <c r="CW13" s="465"/>
      <c r="CX13" s="465"/>
      <c r="CY13" s="465"/>
      <c r="CZ13" s="465"/>
      <c r="DA13" s="466"/>
      <c r="DB13" s="464">
        <v>13.5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25997</v>
      </c>
      <c r="S14" s="552"/>
      <c r="T14" s="552"/>
      <c r="U14" s="552"/>
      <c r="V14" s="553"/>
      <c r="W14" s="457"/>
      <c r="X14" s="458"/>
      <c r="Y14" s="458"/>
      <c r="Z14" s="458"/>
      <c r="AA14" s="458"/>
      <c r="AB14" s="447"/>
      <c r="AC14" s="554">
        <v>5.2</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105.6</v>
      </c>
      <c r="CU14" s="566"/>
      <c r="CV14" s="566"/>
      <c r="CW14" s="566"/>
      <c r="CX14" s="566"/>
      <c r="CY14" s="566"/>
      <c r="CZ14" s="566"/>
      <c r="DA14" s="567"/>
      <c r="DB14" s="565">
        <v>113.6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25685</v>
      </c>
      <c r="S15" s="552"/>
      <c r="T15" s="552"/>
      <c r="U15" s="552"/>
      <c r="V15" s="553"/>
      <c r="W15" s="483" t="s">
        <v>146</v>
      </c>
      <c r="X15" s="484"/>
      <c r="Y15" s="484"/>
      <c r="Z15" s="484"/>
      <c r="AA15" s="484"/>
      <c r="AB15" s="474"/>
      <c r="AC15" s="518">
        <v>3075</v>
      </c>
      <c r="AD15" s="519"/>
      <c r="AE15" s="519"/>
      <c r="AF15" s="519"/>
      <c r="AG15" s="561"/>
      <c r="AH15" s="518">
        <v>3431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2612812</v>
      </c>
      <c r="BO15" s="431"/>
      <c r="BP15" s="431"/>
      <c r="BQ15" s="431"/>
      <c r="BR15" s="431"/>
      <c r="BS15" s="431"/>
      <c r="BT15" s="431"/>
      <c r="BU15" s="432"/>
      <c r="BV15" s="430">
        <v>2617021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28.9</v>
      </c>
      <c r="AD16" s="555"/>
      <c r="AE16" s="555"/>
      <c r="AF16" s="555"/>
      <c r="AG16" s="556"/>
      <c r="AH16" s="554">
        <v>29.9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6411049</v>
      </c>
      <c r="BO16" s="468"/>
      <c r="BP16" s="468"/>
      <c r="BQ16" s="468"/>
      <c r="BR16" s="468"/>
      <c r="BS16" s="468"/>
      <c r="BT16" s="468"/>
      <c r="BU16" s="469"/>
      <c r="BV16" s="467">
        <v>6381748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7023</v>
      </c>
      <c r="AD17" s="519"/>
      <c r="AE17" s="519"/>
      <c r="AF17" s="519"/>
      <c r="AG17" s="561"/>
      <c r="AH17" s="518">
        <v>7493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3342633</v>
      </c>
      <c r="BO17" s="468"/>
      <c r="BP17" s="468"/>
      <c r="BQ17" s="468"/>
      <c r="BR17" s="468"/>
      <c r="BS17" s="468"/>
      <c r="BT17" s="468"/>
      <c r="BU17" s="469"/>
      <c r="BV17" s="467">
        <v>3340164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60.58</v>
      </c>
      <c r="M18" s="583"/>
      <c r="N18" s="583"/>
      <c r="O18" s="583"/>
      <c r="P18" s="583"/>
      <c r="Q18" s="583"/>
      <c r="R18" s="584"/>
      <c r="S18" s="584"/>
      <c r="T18" s="584"/>
      <c r="U18" s="584"/>
      <c r="V18" s="585"/>
      <c r="W18" s="485"/>
      <c r="X18" s="486"/>
      <c r="Y18" s="486"/>
      <c r="Z18" s="486"/>
      <c r="AA18" s="486"/>
      <c r="AB18" s="477"/>
      <c r="AC18" s="586">
        <v>65.900000000000006</v>
      </c>
      <c r="AD18" s="587"/>
      <c r="AE18" s="587"/>
      <c r="AF18" s="587"/>
      <c r="AG18" s="588"/>
      <c r="AH18" s="586">
        <v>65.400000000000006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7931057</v>
      </c>
      <c r="BO18" s="468"/>
      <c r="BP18" s="468"/>
      <c r="BQ18" s="468"/>
      <c r="BR18" s="468"/>
      <c r="BS18" s="468"/>
      <c r="BT18" s="468"/>
      <c r="BU18" s="469"/>
      <c r="BV18" s="467">
        <v>8071935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9515885</v>
      </c>
      <c r="BO19" s="468"/>
      <c r="BP19" s="468"/>
      <c r="BQ19" s="468"/>
      <c r="BR19" s="468"/>
      <c r="BS19" s="468"/>
      <c r="BT19" s="468"/>
      <c r="BU19" s="469"/>
      <c r="BV19" s="467">
        <v>9887434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10415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18852551</v>
      </c>
      <c r="BO23" s="468"/>
      <c r="BP23" s="468"/>
      <c r="BQ23" s="468"/>
      <c r="BR23" s="468"/>
      <c r="BS23" s="468"/>
      <c r="BT23" s="468"/>
      <c r="BU23" s="469"/>
      <c r="BV23" s="467">
        <v>18242496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7840</v>
      </c>
      <c r="R24" s="519"/>
      <c r="S24" s="519"/>
      <c r="T24" s="519"/>
      <c r="U24" s="519"/>
      <c r="V24" s="561"/>
      <c r="W24" s="620"/>
      <c r="X24" s="608"/>
      <c r="Y24" s="609"/>
      <c r="Z24" s="517" t="s">
        <v>170</v>
      </c>
      <c r="AA24" s="497"/>
      <c r="AB24" s="497"/>
      <c r="AC24" s="497"/>
      <c r="AD24" s="497"/>
      <c r="AE24" s="497"/>
      <c r="AF24" s="497"/>
      <c r="AG24" s="498"/>
      <c r="AH24" s="518">
        <v>306</v>
      </c>
      <c r="AI24" s="519"/>
      <c r="AJ24" s="519"/>
      <c r="AK24" s="519"/>
      <c r="AL24" s="561"/>
      <c r="AM24" s="518">
        <v>979506</v>
      </c>
      <c r="AN24" s="519"/>
      <c r="AO24" s="519"/>
      <c r="AP24" s="519"/>
      <c r="AQ24" s="519"/>
      <c r="AR24" s="561"/>
      <c r="AS24" s="518">
        <v>3201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12842031</v>
      </c>
      <c r="BO24" s="468"/>
      <c r="BP24" s="468"/>
      <c r="BQ24" s="468"/>
      <c r="BR24" s="468"/>
      <c r="BS24" s="468"/>
      <c r="BT24" s="468"/>
      <c r="BU24" s="469"/>
      <c r="BV24" s="467">
        <v>11755164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6400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138</v>
      </c>
      <c r="BO25" s="431"/>
      <c r="BP25" s="431"/>
      <c r="BQ25" s="431"/>
      <c r="BR25" s="431"/>
      <c r="BS25" s="431"/>
      <c r="BT25" s="431"/>
      <c r="BU25" s="432"/>
      <c r="BV25" s="430" t="s">
        <v>174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5520</v>
      </c>
      <c r="R26" s="519"/>
      <c r="S26" s="519"/>
      <c r="T26" s="519"/>
      <c r="U26" s="519"/>
      <c r="V26" s="561"/>
      <c r="W26" s="620"/>
      <c r="X26" s="608"/>
      <c r="Y26" s="609"/>
      <c r="Z26" s="517" t="s">
        <v>177</v>
      </c>
      <c r="AA26" s="630"/>
      <c r="AB26" s="630"/>
      <c r="AC26" s="630"/>
      <c r="AD26" s="630"/>
      <c r="AE26" s="630"/>
      <c r="AF26" s="630"/>
      <c r="AG26" s="631"/>
      <c r="AH26" s="518">
        <v>39</v>
      </c>
      <c r="AI26" s="519"/>
      <c r="AJ26" s="519"/>
      <c r="AK26" s="519"/>
      <c r="AL26" s="561"/>
      <c r="AM26" s="518">
        <v>139971</v>
      </c>
      <c r="AN26" s="519"/>
      <c r="AO26" s="519"/>
      <c r="AP26" s="519"/>
      <c r="AQ26" s="519"/>
      <c r="AR26" s="561"/>
      <c r="AS26" s="518">
        <v>3589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4600</v>
      </c>
      <c r="R27" s="519"/>
      <c r="S27" s="519"/>
      <c r="T27" s="519"/>
      <c r="U27" s="519"/>
      <c r="V27" s="561"/>
      <c r="W27" s="620"/>
      <c r="X27" s="608"/>
      <c r="Y27" s="609"/>
      <c r="Z27" s="517" t="s">
        <v>180</v>
      </c>
      <c r="AA27" s="497"/>
      <c r="AB27" s="497"/>
      <c r="AC27" s="497"/>
      <c r="AD27" s="497"/>
      <c r="AE27" s="497"/>
      <c r="AF27" s="497"/>
      <c r="AG27" s="498"/>
      <c r="AH27" s="518" t="s">
        <v>174</v>
      </c>
      <c r="AI27" s="519"/>
      <c r="AJ27" s="519"/>
      <c r="AK27" s="519"/>
      <c r="AL27" s="561"/>
      <c r="AM27" s="518" t="s">
        <v>174</v>
      </c>
      <c r="AN27" s="519"/>
      <c r="AO27" s="519"/>
      <c r="AP27" s="519"/>
      <c r="AQ27" s="519"/>
      <c r="AR27" s="561"/>
      <c r="AS27" s="518" t="s">
        <v>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174</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2203512</v>
      </c>
      <c r="BO28" s="431"/>
      <c r="BP28" s="431"/>
      <c r="BQ28" s="431"/>
      <c r="BR28" s="431"/>
      <c r="BS28" s="431"/>
      <c r="BT28" s="431"/>
      <c r="BU28" s="432"/>
      <c r="BV28" s="430">
        <v>2005616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11</v>
      </c>
      <c r="M29" s="519"/>
      <c r="N29" s="519"/>
      <c r="O29" s="519"/>
      <c r="P29" s="561"/>
      <c r="Q29" s="518">
        <v>3900</v>
      </c>
      <c r="R29" s="519"/>
      <c r="S29" s="519"/>
      <c r="T29" s="519"/>
      <c r="U29" s="519"/>
      <c r="V29" s="561"/>
      <c r="W29" s="621"/>
      <c r="X29" s="622"/>
      <c r="Y29" s="623"/>
      <c r="Z29" s="517" t="s">
        <v>186</v>
      </c>
      <c r="AA29" s="497"/>
      <c r="AB29" s="497"/>
      <c r="AC29" s="497"/>
      <c r="AD29" s="497"/>
      <c r="AE29" s="497"/>
      <c r="AF29" s="497"/>
      <c r="AG29" s="498"/>
      <c r="AH29" s="518">
        <v>306</v>
      </c>
      <c r="AI29" s="519"/>
      <c r="AJ29" s="519"/>
      <c r="AK29" s="519"/>
      <c r="AL29" s="561"/>
      <c r="AM29" s="518">
        <v>979506</v>
      </c>
      <c r="AN29" s="519"/>
      <c r="AO29" s="519"/>
      <c r="AP29" s="519"/>
      <c r="AQ29" s="519"/>
      <c r="AR29" s="561"/>
      <c r="AS29" s="518">
        <v>3201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962292</v>
      </c>
      <c r="BO29" s="468"/>
      <c r="BP29" s="468"/>
      <c r="BQ29" s="468"/>
      <c r="BR29" s="468"/>
      <c r="BS29" s="468"/>
      <c r="BT29" s="468"/>
      <c r="BU29" s="469"/>
      <c r="BV29" s="467">
        <v>1004379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1299750</v>
      </c>
      <c r="BO30" s="644"/>
      <c r="BP30" s="644"/>
      <c r="BQ30" s="644"/>
      <c r="BR30" s="644"/>
      <c r="BS30" s="644"/>
      <c r="BT30" s="644"/>
      <c r="BU30" s="645"/>
      <c r="BV30" s="643">
        <v>1286169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奈良県葛城地区清掃事務組合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国民宿舎葛城高原ロッジ特別会計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葛城広域行政事務組合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奈良広域水質検査センター組合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奈良県住宅新築資金等貸付金回収管理組合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奈良県後期高齢者医療広域連合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やまと広域環境衛生事務組合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奈良県広域消防組合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VZx0smPJgAL8pipWSSBtDtfBao6DRU1GYcMg1OAeyu9YHejAvdltJ3IWddJXFpatO+7yJoJWFrDjxz6btzyKgw==" saltValue="ccnj7lRmmSCfYy7wBm+G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2848139</v>
      </c>
      <c r="S5" s="673"/>
      <c r="T5" s="673"/>
      <c r="U5" s="673"/>
      <c r="V5" s="673"/>
      <c r="W5" s="673"/>
      <c r="X5" s="673"/>
      <c r="Y5" s="674"/>
      <c r="Z5" s="675">
        <v>19</v>
      </c>
      <c r="AA5" s="675"/>
      <c r="AB5" s="675"/>
      <c r="AC5" s="675"/>
      <c r="AD5" s="676">
        <v>2758187</v>
      </c>
      <c r="AE5" s="676"/>
      <c r="AF5" s="676"/>
      <c r="AG5" s="676"/>
      <c r="AH5" s="676"/>
      <c r="AI5" s="676"/>
      <c r="AJ5" s="676"/>
      <c r="AK5" s="676"/>
      <c r="AL5" s="677">
        <v>37.700000000000003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2758187</v>
      </c>
      <c r="BH5" s="684"/>
      <c r="BI5" s="684"/>
      <c r="BJ5" s="684"/>
      <c r="BK5" s="684"/>
      <c r="BL5" s="684"/>
      <c r="BM5" s="684"/>
      <c r="BN5" s="685"/>
      <c r="BO5" s="686">
        <v>96.8</v>
      </c>
      <c r="BP5" s="686"/>
      <c r="BQ5" s="686"/>
      <c r="BR5" s="686"/>
      <c r="BS5" s="687">
        <v>25744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93538</v>
      </c>
      <c r="S6" s="684"/>
      <c r="T6" s="684"/>
      <c r="U6" s="684"/>
      <c r="V6" s="684"/>
      <c r="W6" s="684"/>
      <c r="X6" s="684"/>
      <c r="Y6" s="685"/>
      <c r="Z6" s="686">
        <v>0.6</v>
      </c>
      <c r="AA6" s="686"/>
      <c r="AB6" s="686"/>
      <c r="AC6" s="686"/>
      <c r="AD6" s="687">
        <v>93538</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2758187</v>
      </c>
      <c r="BH6" s="684"/>
      <c r="BI6" s="684"/>
      <c r="BJ6" s="684"/>
      <c r="BK6" s="684"/>
      <c r="BL6" s="684"/>
      <c r="BM6" s="684"/>
      <c r="BN6" s="685"/>
      <c r="BO6" s="686">
        <v>96.8</v>
      </c>
      <c r="BP6" s="686"/>
      <c r="BQ6" s="686"/>
      <c r="BR6" s="686"/>
      <c r="BS6" s="687">
        <v>25744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159634</v>
      </c>
      <c r="CS6" s="684"/>
      <c r="CT6" s="684"/>
      <c r="CU6" s="684"/>
      <c r="CV6" s="684"/>
      <c r="CW6" s="684"/>
      <c r="CX6" s="684"/>
      <c r="CY6" s="685"/>
      <c r="CZ6" s="677">
        <v>1.1000000000000001</v>
      </c>
      <c r="DA6" s="678"/>
      <c r="DB6" s="678"/>
      <c r="DC6" s="697"/>
      <c r="DD6" s="692" t="s">
        <v>234</v>
      </c>
      <c r="DE6" s="684"/>
      <c r="DF6" s="684"/>
      <c r="DG6" s="684"/>
      <c r="DH6" s="684"/>
      <c r="DI6" s="684"/>
      <c r="DJ6" s="684"/>
      <c r="DK6" s="684"/>
      <c r="DL6" s="684"/>
      <c r="DM6" s="684"/>
      <c r="DN6" s="684"/>
      <c r="DO6" s="684"/>
      <c r="DP6" s="685"/>
      <c r="DQ6" s="692">
        <v>159634</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3508</v>
      </c>
      <c r="S7" s="684"/>
      <c r="T7" s="684"/>
      <c r="U7" s="684"/>
      <c r="V7" s="684"/>
      <c r="W7" s="684"/>
      <c r="X7" s="684"/>
      <c r="Y7" s="685"/>
      <c r="Z7" s="686">
        <v>0</v>
      </c>
      <c r="AA7" s="686"/>
      <c r="AB7" s="686"/>
      <c r="AC7" s="686"/>
      <c r="AD7" s="687">
        <v>3508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1192071</v>
      </c>
      <c r="BH7" s="684"/>
      <c r="BI7" s="684"/>
      <c r="BJ7" s="684"/>
      <c r="BK7" s="684"/>
      <c r="BL7" s="684"/>
      <c r="BM7" s="684"/>
      <c r="BN7" s="685"/>
      <c r="BO7" s="686">
        <v>41.9</v>
      </c>
      <c r="BP7" s="686"/>
      <c r="BQ7" s="686"/>
      <c r="BR7" s="686"/>
      <c r="BS7" s="687">
        <v>25744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1877276</v>
      </c>
      <c r="CS7" s="684"/>
      <c r="CT7" s="684"/>
      <c r="CU7" s="684"/>
      <c r="CV7" s="684"/>
      <c r="CW7" s="684"/>
      <c r="CX7" s="684"/>
      <c r="CY7" s="685"/>
      <c r="CZ7" s="686">
        <v>12.7</v>
      </c>
      <c r="DA7" s="686"/>
      <c r="DB7" s="686"/>
      <c r="DC7" s="686"/>
      <c r="DD7" s="692">
        <v>151043</v>
      </c>
      <c r="DE7" s="684"/>
      <c r="DF7" s="684"/>
      <c r="DG7" s="684"/>
      <c r="DH7" s="684"/>
      <c r="DI7" s="684"/>
      <c r="DJ7" s="684"/>
      <c r="DK7" s="684"/>
      <c r="DL7" s="684"/>
      <c r="DM7" s="684"/>
      <c r="DN7" s="684"/>
      <c r="DO7" s="684"/>
      <c r="DP7" s="685"/>
      <c r="DQ7" s="692">
        <v>1604476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23463</v>
      </c>
      <c r="S8" s="684"/>
      <c r="T8" s="684"/>
      <c r="U8" s="684"/>
      <c r="V8" s="684"/>
      <c r="W8" s="684"/>
      <c r="X8" s="684"/>
      <c r="Y8" s="685"/>
      <c r="Z8" s="686">
        <v>0.2</v>
      </c>
      <c r="AA8" s="686"/>
      <c r="AB8" s="686"/>
      <c r="AC8" s="686"/>
      <c r="AD8" s="687">
        <v>23463</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38907</v>
      </c>
      <c r="BH8" s="684"/>
      <c r="BI8" s="684"/>
      <c r="BJ8" s="684"/>
      <c r="BK8" s="684"/>
      <c r="BL8" s="684"/>
      <c r="BM8" s="684"/>
      <c r="BN8" s="685"/>
      <c r="BO8" s="686">
        <v>1.4</v>
      </c>
      <c r="BP8" s="686"/>
      <c r="BQ8" s="686"/>
      <c r="BR8" s="686"/>
      <c r="BS8" s="692" t="s">
        <v>234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5219166</v>
      </c>
      <c r="CS8" s="684"/>
      <c r="CT8" s="684"/>
      <c r="CU8" s="684"/>
      <c r="CV8" s="684"/>
      <c r="CW8" s="684"/>
      <c r="CX8" s="684"/>
      <c r="CY8" s="685"/>
      <c r="CZ8" s="686">
        <v>35.299999999999997</v>
      </c>
      <c r="DA8" s="686"/>
      <c r="DB8" s="686"/>
      <c r="DC8" s="686"/>
      <c r="DD8" s="692">
        <v>250664</v>
      </c>
      <c r="DE8" s="684"/>
      <c r="DF8" s="684"/>
      <c r="DG8" s="684"/>
      <c r="DH8" s="684"/>
      <c r="DI8" s="684"/>
      <c r="DJ8" s="684"/>
      <c r="DK8" s="684"/>
      <c r="DL8" s="684"/>
      <c r="DM8" s="684"/>
      <c r="DN8" s="684"/>
      <c r="DO8" s="684"/>
      <c r="DP8" s="685"/>
      <c r="DQ8" s="692">
        <v>2753307</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13426</v>
      </c>
      <c r="S9" s="684"/>
      <c r="T9" s="684"/>
      <c r="U9" s="684"/>
      <c r="V9" s="684"/>
      <c r="W9" s="684"/>
      <c r="X9" s="684"/>
      <c r="Y9" s="685"/>
      <c r="Z9" s="686">
        <v>0.1</v>
      </c>
      <c r="AA9" s="686"/>
      <c r="AB9" s="686"/>
      <c r="AC9" s="686"/>
      <c r="AD9" s="687">
        <v>13426</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955265</v>
      </c>
      <c r="BH9" s="684"/>
      <c r="BI9" s="684"/>
      <c r="BJ9" s="684"/>
      <c r="BK9" s="684"/>
      <c r="BL9" s="684"/>
      <c r="BM9" s="684"/>
      <c r="BN9" s="685"/>
      <c r="BO9" s="686">
        <v>33.5</v>
      </c>
      <c r="BP9" s="686"/>
      <c r="BQ9" s="686"/>
      <c r="BR9" s="686"/>
      <c r="BS9" s="692" t="s">
        <v>138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1507662</v>
      </c>
      <c r="CS9" s="684"/>
      <c r="CT9" s="684"/>
      <c r="CU9" s="684"/>
      <c r="CV9" s="684"/>
      <c r="CW9" s="684"/>
      <c r="CX9" s="684"/>
      <c r="CY9" s="685"/>
      <c r="CZ9" s="686">
        <v>10.199999999999999</v>
      </c>
      <c r="DA9" s="686"/>
      <c r="DB9" s="686"/>
      <c r="DC9" s="686"/>
      <c r="DD9" s="692">
        <v>351811</v>
      </c>
      <c r="DE9" s="684"/>
      <c r="DF9" s="684"/>
      <c r="DG9" s="684"/>
      <c r="DH9" s="684"/>
      <c r="DI9" s="684"/>
      <c r="DJ9" s="684"/>
      <c r="DK9" s="684"/>
      <c r="DL9" s="684"/>
      <c r="DM9" s="684"/>
      <c r="DN9" s="684"/>
      <c r="DO9" s="684"/>
      <c r="DP9" s="685"/>
      <c r="DQ9" s="692">
        <v>1017163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234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66641</v>
      </c>
      <c r="BH10" s="684"/>
      <c r="BI10" s="684"/>
      <c r="BJ10" s="684"/>
      <c r="BK10" s="684"/>
      <c r="BL10" s="684"/>
      <c r="BM10" s="684"/>
      <c r="BN10" s="685"/>
      <c r="BO10" s="686">
        <v>2.2999999999999998</v>
      </c>
      <c r="BP10" s="686"/>
      <c r="BQ10" s="686"/>
      <c r="BR10" s="686"/>
      <c r="BS10" s="692" t="s">
        <v>234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234</v>
      </c>
      <c r="DA10" s="686"/>
      <c r="DB10" s="686"/>
      <c r="DC10" s="686"/>
      <c r="DD10" s="692" t="s">
        <v>234</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432290</v>
      </c>
      <c r="S11" s="684"/>
      <c r="T11" s="684"/>
      <c r="U11" s="684"/>
      <c r="V11" s="684"/>
      <c r="W11" s="684"/>
      <c r="X11" s="684"/>
      <c r="Y11" s="685"/>
      <c r="Z11" s="688">
        <v>2.9</v>
      </c>
      <c r="AA11" s="689"/>
      <c r="AB11" s="689"/>
      <c r="AC11" s="701"/>
      <c r="AD11" s="692">
        <v>432290</v>
      </c>
      <c r="AE11" s="684"/>
      <c r="AF11" s="684"/>
      <c r="AG11" s="684"/>
      <c r="AH11" s="684"/>
      <c r="AI11" s="684"/>
      <c r="AJ11" s="684"/>
      <c r="AK11" s="685"/>
      <c r="AL11" s="688">
        <v>5.9</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131258</v>
      </c>
      <c r="BH11" s="684"/>
      <c r="BI11" s="684"/>
      <c r="BJ11" s="684"/>
      <c r="BK11" s="684"/>
      <c r="BL11" s="684"/>
      <c r="BM11" s="684"/>
      <c r="BN11" s="685"/>
      <c r="BO11" s="686">
        <v>4.5999999999999996</v>
      </c>
      <c r="BP11" s="686"/>
      <c r="BQ11" s="686"/>
      <c r="BR11" s="686"/>
      <c r="BS11" s="692">
        <v>25744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243290</v>
      </c>
      <c r="CS11" s="684"/>
      <c r="CT11" s="684"/>
      <c r="CU11" s="684"/>
      <c r="CV11" s="684"/>
      <c r="CW11" s="684"/>
      <c r="CX11" s="684"/>
      <c r="CY11" s="685"/>
      <c r="CZ11" s="686">
        <v>1.6</v>
      </c>
      <c r="DA11" s="686"/>
      <c r="DB11" s="686"/>
      <c r="DC11" s="686"/>
      <c r="DD11" s="692">
        <v>111330</v>
      </c>
      <c r="DE11" s="684"/>
      <c r="DF11" s="684"/>
      <c r="DG11" s="684"/>
      <c r="DH11" s="684"/>
      <c r="DI11" s="684"/>
      <c r="DJ11" s="684"/>
      <c r="DK11" s="684"/>
      <c r="DL11" s="684"/>
      <c r="DM11" s="684"/>
      <c r="DN11" s="684"/>
      <c r="DO11" s="684"/>
      <c r="DP11" s="685"/>
      <c r="DQ11" s="692">
        <v>84669</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12377</v>
      </c>
      <c r="S12" s="684"/>
      <c r="T12" s="684"/>
      <c r="U12" s="684"/>
      <c r="V12" s="684"/>
      <c r="W12" s="684"/>
      <c r="X12" s="684"/>
      <c r="Y12" s="685"/>
      <c r="Z12" s="686">
        <v>0.1</v>
      </c>
      <c r="AA12" s="686"/>
      <c r="AB12" s="686"/>
      <c r="AC12" s="686"/>
      <c r="AD12" s="687">
        <v>12377</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1300665</v>
      </c>
      <c r="BH12" s="684"/>
      <c r="BI12" s="684"/>
      <c r="BJ12" s="684"/>
      <c r="BK12" s="684"/>
      <c r="BL12" s="684"/>
      <c r="BM12" s="684"/>
      <c r="BN12" s="685"/>
      <c r="BO12" s="686">
        <v>45.7</v>
      </c>
      <c r="BP12" s="686"/>
      <c r="BQ12" s="686"/>
      <c r="BR12" s="686"/>
      <c r="BS12" s="692" t="s">
        <v>234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317051</v>
      </c>
      <c r="CS12" s="684"/>
      <c r="CT12" s="684"/>
      <c r="CU12" s="684"/>
      <c r="CV12" s="684"/>
      <c r="CW12" s="684"/>
      <c r="CX12" s="684"/>
      <c r="CY12" s="685"/>
      <c r="CZ12" s="686">
        <v>2.1</v>
      </c>
      <c r="DA12" s="686"/>
      <c r="DB12" s="686"/>
      <c r="DC12" s="686"/>
      <c r="DD12" s="692">
        <v>156154</v>
      </c>
      <c r="DE12" s="684"/>
      <c r="DF12" s="684"/>
      <c r="DG12" s="684"/>
      <c r="DH12" s="684"/>
      <c r="DI12" s="684"/>
      <c r="DJ12" s="684"/>
      <c r="DK12" s="684"/>
      <c r="DL12" s="684"/>
      <c r="DM12" s="684"/>
      <c r="DN12" s="684"/>
      <c r="DO12" s="684"/>
      <c r="DP12" s="685"/>
      <c r="DQ12" s="692">
        <v>103159</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138</v>
      </c>
      <c r="AE13" s="687"/>
      <c r="AF13" s="687"/>
      <c r="AG13" s="687"/>
      <c r="AH13" s="687"/>
      <c r="AI13" s="687"/>
      <c r="AJ13" s="687"/>
      <c r="AK13" s="687"/>
      <c r="AL13" s="688" t="s">
        <v>234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1290318</v>
      </c>
      <c r="BH13" s="684"/>
      <c r="BI13" s="684"/>
      <c r="BJ13" s="684"/>
      <c r="BK13" s="684"/>
      <c r="BL13" s="684"/>
      <c r="BM13" s="684"/>
      <c r="BN13" s="685"/>
      <c r="BO13" s="686">
        <v>45.3</v>
      </c>
      <c r="BP13" s="686"/>
      <c r="BQ13" s="686"/>
      <c r="BR13" s="686"/>
      <c r="BS13" s="692" t="s">
        <v>234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1269709</v>
      </c>
      <c r="CS13" s="684"/>
      <c r="CT13" s="684"/>
      <c r="CU13" s="684"/>
      <c r="CV13" s="684"/>
      <c r="CW13" s="684"/>
      <c r="CX13" s="684"/>
      <c r="CY13" s="685"/>
      <c r="CZ13" s="686">
        <v>8.6</v>
      </c>
      <c r="DA13" s="686"/>
      <c r="DB13" s="686"/>
      <c r="DC13" s="686"/>
      <c r="DD13" s="692">
        <v>534017</v>
      </c>
      <c r="DE13" s="684"/>
      <c r="DF13" s="684"/>
      <c r="DG13" s="684"/>
      <c r="DH13" s="684"/>
      <c r="DI13" s="684"/>
      <c r="DJ13" s="684"/>
      <c r="DK13" s="684"/>
      <c r="DL13" s="684"/>
      <c r="DM13" s="684"/>
      <c r="DN13" s="684"/>
      <c r="DO13" s="684"/>
      <c r="DP13" s="685"/>
      <c r="DQ13" s="692">
        <v>647577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15098</v>
      </c>
      <c r="S14" s="684"/>
      <c r="T14" s="684"/>
      <c r="U14" s="684"/>
      <c r="V14" s="684"/>
      <c r="W14" s="684"/>
      <c r="X14" s="684"/>
      <c r="Y14" s="685"/>
      <c r="Z14" s="686">
        <v>0.1</v>
      </c>
      <c r="AA14" s="686"/>
      <c r="AB14" s="686"/>
      <c r="AC14" s="686"/>
      <c r="AD14" s="687">
        <v>15098</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85882</v>
      </c>
      <c r="BH14" s="684"/>
      <c r="BI14" s="684"/>
      <c r="BJ14" s="684"/>
      <c r="BK14" s="684"/>
      <c r="BL14" s="684"/>
      <c r="BM14" s="684"/>
      <c r="BN14" s="685"/>
      <c r="BO14" s="686">
        <v>3</v>
      </c>
      <c r="BP14" s="686"/>
      <c r="BQ14" s="686"/>
      <c r="BR14" s="686"/>
      <c r="BS14" s="692" t="s">
        <v>138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510449</v>
      </c>
      <c r="CS14" s="684"/>
      <c r="CT14" s="684"/>
      <c r="CU14" s="684"/>
      <c r="CV14" s="684"/>
      <c r="CW14" s="684"/>
      <c r="CX14" s="684"/>
      <c r="CY14" s="685"/>
      <c r="CZ14" s="686">
        <v>3.4</v>
      </c>
      <c r="DA14" s="686"/>
      <c r="DB14" s="686"/>
      <c r="DC14" s="686"/>
      <c r="DD14" s="692">
        <v>38549</v>
      </c>
      <c r="DE14" s="684"/>
      <c r="DF14" s="684"/>
      <c r="DG14" s="684"/>
      <c r="DH14" s="684"/>
      <c r="DI14" s="684"/>
      <c r="DJ14" s="684"/>
      <c r="DK14" s="684"/>
      <c r="DL14" s="684"/>
      <c r="DM14" s="684"/>
      <c r="DN14" s="684"/>
      <c r="DO14" s="684"/>
      <c r="DP14" s="685"/>
      <c r="DQ14" s="692">
        <v>452993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234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179569</v>
      </c>
      <c r="BH15" s="684"/>
      <c r="BI15" s="684"/>
      <c r="BJ15" s="684"/>
      <c r="BK15" s="684"/>
      <c r="BL15" s="684"/>
      <c r="BM15" s="684"/>
      <c r="BN15" s="685"/>
      <c r="BO15" s="686">
        <v>6.3</v>
      </c>
      <c r="BP15" s="686"/>
      <c r="BQ15" s="686"/>
      <c r="BR15" s="686"/>
      <c r="BS15" s="692" t="s">
        <v>234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1914742</v>
      </c>
      <c r="CS15" s="684"/>
      <c r="CT15" s="684"/>
      <c r="CU15" s="684"/>
      <c r="CV15" s="684"/>
      <c r="CW15" s="684"/>
      <c r="CX15" s="684"/>
      <c r="CY15" s="685"/>
      <c r="CZ15" s="686">
        <v>12.9</v>
      </c>
      <c r="DA15" s="686"/>
      <c r="DB15" s="686"/>
      <c r="DC15" s="686"/>
      <c r="DD15" s="692">
        <v>1117674</v>
      </c>
      <c r="DE15" s="684"/>
      <c r="DF15" s="684"/>
      <c r="DG15" s="684"/>
      <c r="DH15" s="684"/>
      <c r="DI15" s="684"/>
      <c r="DJ15" s="684"/>
      <c r="DK15" s="684"/>
      <c r="DL15" s="684"/>
      <c r="DM15" s="684"/>
      <c r="DN15" s="684"/>
      <c r="DO15" s="684"/>
      <c r="DP15" s="685"/>
      <c r="DQ15" s="692">
        <v>817771</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5242</v>
      </c>
      <c r="S16" s="684"/>
      <c r="T16" s="684"/>
      <c r="U16" s="684"/>
      <c r="V16" s="684"/>
      <c r="W16" s="684"/>
      <c r="X16" s="684"/>
      <c r="Y16" s="685"/>
      <c r="Z16" s="686">
        <v>0</v>
      </c>
      <c r="AA16" s="686"/>
      <c r="AB16" s="686"/>
      <c r="AC16" s="686"/>
      <c r="AD16" s="687">
        <v>5242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15683</v>
      </c>
      <c r="CS16" s="684"/>
      <c r="CT16" s="684"/>
      <c r="CU16" s="684"/>
      <c r="CV16" s="684"/>
      <c r="CW16" s="684"/>
      <c r="CX16" s="684"/>
      <c r="CY16" s="685"/>
      <c r="CZ16" s="686">
        <v>0.1</v>
      </c>
      <c r="DA16" s="686"/>
      <c r="DB16" s="686"/>
      <c r="DC16" s="686"/>
      <c r="DD16" s="692" t="s">
        <v>234</v>
      </c>
      <c r="DE16" s="684"/>
      <c r="DF16" s="684"/>
      <c r="DG16" s="684"/>
      <c r="DH16" s="684"/>
      <c r="DI16" s="684"/>
      <c r="DJ16" s="684"/>
      <c r="DK16" s="684"/>
      <c r="DL16" s="684"/>
      <c r="DM16" s="684"/>
      <c r="DN16" s="684"/>
      <c r="DO16" s="684"/>
      <c r="DP16" s="685"/>
      <c r="DQ16" s="692">
        <v>10183</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35180</v>
      </c>
      <c r="S17" s="684"/>
      <c r="T17" s="684"/>
      <c r="U17" s="684"/>
      <c r="V17" s="684"/>
      <c r="W17" s="684"/>
      <c r="X17" s="684"/>
      <c r="Y17" s="685"/>
      <c r="Z17" s="686">
        <v>0.2</v>
      </c>
      <c r="AA17" s="686"/>
      <c r="AB17" s="686"/>
      <c r="AC17" s="686"/>
      <c r="AD17" s="687">
        <v>35180</v>
      </c>
      <c r="AE17" s="687"/>
      <c r="AF17" s="687"/>
      <c r="AG17" s="687"/>
      <c r="AH17" s="687"/>
      <c r="AI17" s="687"/>
      <c r="AJ17" s="687"/>
      <c r="AK17" s="687"/>
      <c r="AL17" s="688">
        <v>0.5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138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1764696</v>
      </c>
      <c r="CS17" s="684"/>
      <c r="CT17" s="684"/>
      <c r="CU17" s="684"/>
      <c r="CV17" s="684"/>
      <c r="CW17" s="684"/>
      <c r="CX17" s="684"/>
      <c r="CY17" s="685"/>
      <c r="CZ17" s="686">
        <v>11.9</v>
      </c>
      <c r="DA17" s="686"/>
      <c r="DB17" s="686"/>
      <c r="DC17" s="686"/>
      <c r="DD17" s="692" t="s">
        <v>138</v>
      </c>
      <c r="DE17" s="684"/>
      <c r="DF17" s="684"/>
      <c r="DG17" s="684"/>
      <c r="DH17" s="684"/>
      <c r="DI17" s="684"/>
      <c r="DJ17" s="684"/>
      <c r="DK17" s="684"/>
      <c r="DL17" s="684"/>
      <c r="DM17" s="684"/>
      <c r="DN17" s="684"/>
      <c r="DO17" s="684"/>
      <c r="DP17" s="685"/>
      <c r="DQ17" s="692">
        <v>1651405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7130</v>
      </c>
      <c r="S18" s="684"/>
      <c r="T18" s="684"/>
      <c r="U18" s="684"/>
      <c r="V18" s="684"/>
      <c r="W18" s="684"/>
      <c r="X18" s="684"/>
      <c r="Y18" s="685"/>
      <c r="Z18" s="686">
        <v>0</v>
      </c>
      <c r="AA18" s="686"/>
      <c r="AB18" s="686"/>
      <c r="AC18" s="686"/>
      <c r="AD18" s="687">
        <v>7130</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2268</v>
      </c>
      <c r="S19" s="684"/>
      <c r="T19" s="684"/>
      <c r="U19" s="684"/>
      <c r="V19" s="684"/>
      <c r="W19" s="684"/>
      <c r="X19" s="684"/>
      <c r="Y19" s="685"/>
      <c r="Z19" s="686">
        <v>0</v>
      </c>
      <c r="AA19" s="686"/>
      <c r="AB19" s="686"/>
      <c r="AC19" s="686"/>
      <c r="AD19" s="687">
        <v>2268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89952</v>
      </c>
      <c r="BH19" s="684"/>
      <c r="BI19" s="684"/>
      <c r="BJ19" s="684"/>
      <c r="BK19" s="684"/>
      <c r="BL19" s="684"/>
      <c r="BM19" s="684"/>
      <c r="BN19" s="685"/>
      <c r="BO19" s="686">
        <v>3.2</v>
      </c>
      <c r="BP19" s="686"/>
      <c r="BQ19" s="686"/>
      <c r="BR19" s="686"/>
      <c r="BS19" s="692" t="s">
        <v>138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645</v>
      </c>
      <c r="S20" s="684"/>
      <c r="T20" s="684"/>
      <c r="U20" s="684"/>
      <c r="V20" s="684"/>
      <c r="W20" s="684"/>
      <c r="X20" s="684"/>
      <c r="Y20" s="685"/>
      <c r="Z20" s="686">
        <v>0</v>
      </c>
      <c r="AA20" s="686"/>
      <c r="AB20" s="686"/>
      <c r="AC20" s="686"/>
      <c r="AD20" s="687">
        <v>645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89952</v>
      </c>
      <c r="BH20" s="684"/>
      <c r="BI20" s="684"/>
      <c r="BJ20" s="684"/>
      <c r="BK20" s="684"/>
      <c r="BL20" s="684"/>
      <c r="BM20" s="684"/>
      <c r="BN20" s="685"/>
      <c r="BO20" s="686">
        <v>3.2</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14799358</v>
      </c>
      <c r="CS20" s="684"/>
      <c r="CT20" s="684"/>
      <c r="CU20" s="684"/>
      <c r="CV20" s="684"/>
      <c r="CW20" s="684"/>
      <c r="CX20" s="684"/>
      <c r="CY20" s="685"/>
      <c r="CZ20" s="686">
        <v>100</v>
      </c>
      <c r="DA20" s="686"/>
      <c r="DB20" s="686"/>
      <c r="DC20" s="686"/>
      <c r="DD20" s="692">
        <v>2711242</v>
      </c>
      <c r="DE20" s="684"/>
      <c r="DF20" s="684"/>
      <c r="DG20" s="684"/>
      <c r="DH20" s="684"/>
      <c r="DI20" s="684"/>
      <c r="DJ20" s="684"/>
      <c r="DK20" s="684"/>
      <c r="DL20" s="684"/>
      <c r="DM20" s="684"/>
      <c r="DN20" s="684"/>
      <c r="DO20" s="684"/>
      <c r="DP20" s="685"/>
      <c r="DQ20" s="692">
        <v>9302337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25137</v>
      </c>
      <c r="S21" s="684"/>
      <c r="T21" s="684"/>
      <c r="U21" s="684"/>
      <c r="V21" s="684"/>
      <c r="W21" s="684"/>
      <c r="X21" s="684"/>
      <c r="Y21" s="685"/>
      <c r="Z21" s="686">
        <v>0.2</v>
      </c>
      <c r="AA21" s="686"/>
      <c r="AB21" s="686"/>
      <c r="AC21" s="686"/>
      <c r="AD21" s="687">
        <v>25137</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234</v>
      </c>
      <c r="BH21" s="684"/>
      <c r="BI21" s="684"/>
      <c r="BJ21" s="684"/>
      <c r="BK21" s="684"/>
      <c r="BL21" s="684"/>
      <c r="BM21" s="684"/>
      <c r="BN21" s="685"/>
      <c r="BO21" s="686" t="s">
        <v>234</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5180274</v>
      </c>
      <c r="S22" s="684"/>
      <c r="T22" s="684"/>
      <c r="U22" s="684"/>
      <c r="V22" s="684"/>
      <c r="W22" s="684"/>
      <c r="X22" s="684"/>
      <c r="Y22" s="685"/>
      <c r="Z22" s="686">
        <v>34.5</v>
      </c>
      <c r="AA22" s="686"/>
      <c r="AB22" s="686"/>
      <c r="AC22" s="686"/>
      <c r="AD22" s="687">
        <v>3830388</v>
      </c>
      <c r="AE22" s="687"/>
      <c r="AF22" s="687"/>
      <c r="AG22" s="687"/>
      <c r="AH22" s="687"/>
      <c r="AI22" s="687"/>
      <c r="AJ22" s="687"/>
      <c r="AK22" s="687"/>
      <c r="AL22" s="688">
        <v>52.4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3830388</v>
      </c>
      <c r="S23" s="684"/>
      <c r="T23" s="684"/>
      <c r="U23" s="684"/>
      <c r="V23" s="684"/>
      <c r="W23" s="684"/>
      <c r="X23" s="684"/>
      <c r="Y23" s="685"/>
      <c r="Z23" s="686">
        <v>25.5</v>
      </c>
      <c r="AA23" s="686"/>
      <c r="AB23" s="686"/>
      <c r="AC23" s="686"/>
      <c r="AD23" s="687">
        <v>3830388</v>
      </c>
      <c r="AE23" s="687"/>
      <c r="AF23" s="687"/>
      <c r="AG23" s="687"/>
      <c r="AH23" s="687"/>
      <c r="AI23" s="687"/>
      <c r="AJ23" s="687"/>
      <c r="AK23" s="687"/>
      <c r="AL23" s="688">
        <v>52.4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89952</v>
      </c>
      <c r="BH23" s="684"/>
      <c r="BI23" s="684"/>
      <c r="BJ23" s="684"/>
      <c r="BK23" s="684"/>
      <c r="BL23" s="684"/>
      <c r="BM23" s="684"/>
      <c r="BN23" s="685"/>
      <c r="BO23" s="686">
        <v>3.2</v>
      </c>
      <c r="BP23" s="686"/>
      <c r="BQ23" s="686"/>
      <c r="BR23" s="686"/>
      <c r="BS23" s="692" t="s">
        <v>138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1349886</v>
      </c>
      <c r="S24" s="684"/>
      <c r="T24" s="684"/>
      <c r="U24" s="684"/>
      <c r="V24" s="684"/>
      <c r="W24" s="684"/>
      <c r="X24" s="684"/>
      <c r="Y24" s="685"/>
      <c r="Z24" s="686">
        <v>9</v>
      </c>
      <c r="AA24" s="686"/>
      <c r="AB24" s="686"/>
      <c r="AC24" s="686"/>
      <c r="AD24" s="687" t="s">
        <v>234</v>
      </c>
      <c r="AE24" s="687"/>
      <c r="AF24" s="687"/>
      <c r="AG24" s="687"/>
      <c r="AH24" s="687"/>
      <c r="AI24" s="687"/>
      <c r="AJ24" s="687"/>
      <c r="AK24" s="687"/>
      <c r="AL24" s="688" t="s">
        <v>234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6595221</v>
      </c>
      <c r="CS24" s="673"/>
      <c r="CT24" s="673"/>
      <c r="CU24" s="673"/>
      <c r="CV24" s="673"/>
      <c r="CW24" s="673"/>
      <c r="CX24" s="673"/>
      <c r="CY24" s="674"/>
      <c r="CZ24" s="677">
        <v>44.6</v>
      </c>
      <c r="DA24" s="678"/>
      <c r="DB24" s="678"/>
      <c r="DC24" s="697"/>
      <c r="DD24" s="722">
        <v>4528874</v>
      </c>
      <c r="DE24" s="673"/>
      <c r="DF24" s="673"/>
      <c r="DG24" s="673"/>
      <c r="DH24" s="673"/>
      <c r="DI24" s="673"/>
      <c r="DJ24" s="673"/>
      <c r="DK24" s="674"/>
      <c r="DL24" s="722">
        <v>4449667</v>
      </c>
      <c r="DM24" s="673"/>
      <c r="DN24" s="673"/>
      <c r="DO24" s="673"/>
      <c r="DP24" s="673"/>
      <c r="DQ24" s="673"/>
      <c r="DR24" s="673"/>
      <c r="DS24" s="673"/>
      <c r="DT24" s="673"/>
      <c r="DU24" s="673"/>
      <c r="DV24" s="674"/>
      <c r="DW24" s="677">
        <v>58.5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138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234</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2298292</v>
      </c>
      <c r="CS25" s="719"/>
      <c r="CT25" s="719"/>
      <c r="CU25" s="719"/>
      <c r="CV25" s="719"/>
      <c r="CW25" s="719"/>
      <c r="CX25" s="719"/>
      <c r="CY25" s="720"/>
      <c r="CZ25" s="688">
        <v>15.5</v>
      </c>
      <c r="DA25" s="717"/>
      <c r="DB25" s="717"/>
      <c r="DC25" s="721"/>
      <c r="DD25" s="692">
        <v>2130388</v>
      </c>
      <c r="DE25" s="719"/>
      <c r="DF25" s="719"/>
      <c r="DG25" s="719"/>
      <c r="DH25" s="719"/>
      <c r="DI25" s="719"/>
      <c r="DJ25" s="719"/>
      <c r="DK25" s="720"/>
      <c r="DL25" s="692">
        <v>2051181</v>
      </c>
      <c r="DM25" s="719"/>
      <c r="DN25" s="719"/>
      <c r="DO25" s="719"/>
      <c r="DP25" s="719"/>
      <c r="DQ25" s="719"/>
      <c r="DR25" s="719"/>
      <c r="DS25" s="719"/>
      <c r="DT25" s="719"/>
      <c r="DU25" s="719"/>
      <c r="DV25" s="720"/>
      <c r="DW25" s="688">
        <v>27</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8662535</v>
      </c>
      <c r="S26" s="684"/>
      <c r="T26" s="684"/>
      <c r="U26" s="684"/>
      <c r="V26" s="684"/>
      <c r="W26" s="684"/>
      <c r="X26" s="684"/>
      <c r="Y26" s="685"/>
      <c r="Z26" s="686">
        <v>57.7</v>
      </c>
      <c r="AA26" s="686"/>
      <c r="AB26" s="686"/>
      <c r="AC26" s="686"/>
      <c r="AD26" s="687">
        <v>7222697</v>
      </c>
      <c r="AE26" s="687"/>
      <c r="AF26" s="687"/>
      <c r="AG26" s="687"/>
      <c r="AH26" s="687"/>
      <c r="AI26" s="687"/>
      <c r="AJ26" s="687"/>
      <c r="AK26" s="687"/>
      <c r="AL26" s="688">
        <v>98.8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234</v>
      </c>
      <c r="BH26" s="684"/>
      <c r="BI26" s="684"/>
      <c r="BJ26" s="684"/>
      <c r="BK26" s="684"/>
      <c r="BL26" s="684"/>
      <c r="BM26" s="684"/>
      <c r="BN26" s="685"/>
      <c r="BO26" s="686" t="s">
        <v>234</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1545458</v>
      </c>
      <c r="CS26" s="684"/>
      <c r="CT26" s="684"/>
      <c r="CU26" s="684"/>
      <c r="CV26" s="684"/>
      <c r="CW26" s="684"/>
      <c r="CX26" s="684"/>
      <c r="CY26" s="685"/>
      <c r="CZ26" s="688">
        <v>10.4</v>
      </c>
      <c r="DA26" s="717"/>
      <c r="DB26" s="717"/>
      <c r="DC26" s="721"/>
      <c r="DD26" s="692">
        <v>1394748</v>
      </c>
      <c r="DE26" s="684"/>
      <c r="DF26" s="684"/>
      <c r="DG26" s="684"/>
      <c r="DH26" s="684"/>
      <c r="DI26" s="684"/>
      <c r="DJ26" s="684"/>
      <c r="DK26" s="685"/>
      <c r="DL26" s="692" t="s">
        <v>234</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2571</v>
      </c>
      <c r="S27" s="684"/>
      <c r="T27" s="684"/>
      <c r="U27" s="684"/>
      <c r="V27" s="684"/>
      <c r="W27" s="684"/>
      <c r="X27" s="684"/>
      <c r="Y27" s="685"/>
      <c r="Z27" s="686">
        <v>0</v>
      </c>
      <c r="AA27" s="686"/>
      <c r="AB27" s="686"/>
      <c r="AC27" s="686"/>
      <c r="AD27" s="687">
        <v>2571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2848139</v>
      </c>
      <c r="BH27" s="684"/>
      <c r="BI27" s="684"/>
      <c r="BJ27" s="684"/>
      <c r="BK27" s="684"/>
      <c r="BL27" s="684"/>
      <c r="BM27" s="684"/>
      <c r="BN27" s="685"/>
      <c r="BO27" s="686">
        <v>100</v>
      </c>
      <c r="BP27" s="686"/>
      <c r="BQ27" s="686"/>
      <c r="BR27" s="686"/>
      <c r="BS27" s="692">
        <v>25744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2532233</v>
      </c>
      <c r="CS27" s="719"/>
      <c r="CT27" s="719"/>
      <c r="CU27" s="719"/>
      <c r="CV27" s="719"/>
      <c r="CW27" s="719"/>
      <c r="CX27" s="719"/>
      <c r="CY27" s="720"/>
      <c r="CZ27" s="688">
        <v>17.100000000000001</v>
      </c>
      <c r="DA27" s="717"/>
      <c r="DB27" s="717"/>
      <c r="DC27" s="721"/>
      <c r="DD27" s="692">
        <v>747081</v>
      </c>
      <c r="DE27" s="719"/>
      <c r="DF27" s="719"/>
      <c r="DG27" s="719"/>
      <c r="DH27" s="719"/>
      <c r="DI27" s="719"/>
      <c r="DJ27" s="719"/>
      <c r="DK27" s="720"/>
      <c r="DL27" s="692">
        <v>747081</v>
      </c>
      <c r="DM27" s="719"/>
      <c r="DN27" s="719"/>
      <c r="DO27" s="719"/>
      <c r="DP27" s="719"/>
      <c r="DQ27" s="719"/>
      <c r="DR27" s="719"/>
      <c r="DS27" s="719"/>
      <c r="DT27" s="719"/>
      <c r="DU27" s="719"/>
      <c r="DV27" s="720"/>
      <c r="DW27" s="688">
        <v>9.8000000000000007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171676</v>
      </c>
      <c r="S28" s="684"/>
      <c r="T28" s="684"/>
      <c r="U28" s="684"/>
      <c r="V28" s="684"/>
      <c r="W28" s="684"/>
      <c r="X28" s="684"/>
      <c r="Y28" s="685"/>
      <c r="Z28" s="686">
        <v>1.1000000000000001</v>
      </c>
      <c r="AA28" s="686"/>
      <c r="AB28" s="686"/>
      <c r="AC28" s="686"/>
      <c r="AD28" s="687" t="s">
        <v>138</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1764696</v>
      </c>
      <c r="CS28" s="684"/>
      <c r="CT28" s="684"/>
      <c r="CU28" s="684"/>
      <c r="CV28" s="684"/>
      <c r="CW28" s="684"/>
      <c r="CX28" s="684"/>
      <c r="CY28" s="685"/>
      <c r="CZ28" s="688">
        <v>11.9</v>
      </c>
      <c r="DA28" s="717"/>
      <c r="DB28" s="717"/>
      <c r="DC28" s="721"/>
      <c r="DD28" s="692">
        <v>1651405</v>
      </c>
      <c r="DE28" s="684"/>
      <c r="DF28" s="684"/>
      <c r="DG28" s="684"/>
      <c r="DH28" s="684"/>
      <c r="DI28" s="684"/>
      <c r="DJ28" s="684"/>
      <c r="DK28" s="685"/>
      <c r="DL28" s="692">
        <v>1651405</v>
      </c>
      <c r="DM28" s="684"/>
      <c r="DN28" s="684"/>
      <c r="DO28" s="684"/>
      <c r="DP28" s="684"/>
      <c r="DQ28" s="684"/>
      <c r="DR28" s="684"/>
      <c r="DS28" s="684"/>
      <c r="DT28" s="684"/>
      <c r="DU28" s="684"/>
      <c r="DV28" s="685"/>
      <c r="DW28" s="688">
        <v>21.7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301983</v>
      </c>
      <c r="S29" s="684"/>
      <c r="T29" s="684"/>
      <c r="U29" s="684"/>
      <c r="V29" s="684"/>
      <c r="W29" s="684"/>
      <c r="X29" s="684"/>
      <c r="Y29" s="685"/>
      <c r="Z29" s="686">
        <v>2</v>
      </c>
      <c r="AA29" s="686"/>
      <c r="AB29" s="686"/>
      <c r="AC29" s="686"/>
      <c r="AD29" s="687">
        <v>43072</v>
      </c>
      <c r="AE29" s="687"/>
      <c r="AF29" s="687"/>
      <c r="AG29" s="687"/>
      <c r="AH29" s="687"/>
      <c r="AI29" s="687"/>
      <c r="AJ29" s="687"/>
      <c r="AK29" s="687"/>
      <c r="AL29" s="688">
        <v>0.6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1764626</v>
      </c>
      <c r="CS29" s="719"/>
      <c r="CT29" s="719"/>
      <c r="CU29" s="719"/>
      <c r="CV29" s="719"/>
      <c r="CW29" s="719"/>
      <c r="CX29" s="719"/>
      <c r="CY29" s="720"/>
      <c r="CZ29" s="688">
        <v>11.9</v>
      </c>
      <c r="DA29" s="717"/>
      <c r="DB29" s="717"/>
      <c r="DC29" s="721"/>
      <c r="DD29" s="692">
        <v>1651335</v>
      </c>
      <c r="DE29" s="719"/>
      <c r="DF29" s="719"/>
      <c r="DG29" s="719"/>
      <c r="DH29" s="719"/>
      <c r="DI29" s="719"/>
      <c r="DJ29" s="719"/>
      <c r="DK29" s="720"/>
      <c r="DL29" s="692">
        <v>1651335</v>
      </c>
      <c r="DM29" s="719"/>
      <c r="DN29" s="719"/>
      <c r="DO29" s="719"/>
      <c r="DP29" s="719"/>
      <c r="DQ29" s="719"/>
      <c r="DR29" s="719"/>
      <c r="DS29" s="719"/>
      <c r="DT29" s="719"/>
      <c r="DU29" s="719"/>
      <c r="DV29" s="720"/>
      <c r="DW29" s="688">
        <v>21.7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105588</v>
      </c>
      <c r="S30" s="684"/>
      <c r="T30" s="684"/>
      <c r="U30" s="684"/>
      <c r="V30" s="684"/>
      <c r="W30" s="684"/>
      <c r="X30" s="684"/>
      <c r="Y30" s="685"/>
      <c r="Z30" s="686">
        <v>0.7</v>
      </c>
      <c r="AA30" s="686"/>
      <c r="AB30" s="686"/>
      <c r="AC30" s="686"/>
      <c r="AD30" s="687" t="s">
        <v>234</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1652561</v>
      </c>
      <c r="CS30" s="684"/>
      <c r="CT30" s="684"/>
      <c r="CU30" s="684"/>
      <c r="CV30" s="684"/>
      <c r="CW30" s="684"/>
      <c r="CX30" s="684"/>
      <c r="CY30" s="685"/>
      <c r="CZ30" s="688">
        <v>11.2</v>
      </c>
      <c r="DA30" s="717"/>
      <c r="DB30" s="717"/>
      <c r="DC30" s="721"/>
      <c r="DD30" s="692">
        <v>1544569</v>
      </c>
      <c r="DE30" s="684"/>
      <c r="DF30" s="684"/>
      <c r="DG30" s="684"/>
      <c r="DH30" s="684"/>
      <c r="DI30" s="684"/>
      <c r="DJ30" s="684"/>
      <c r="DK30" s="685"/>
      <c r="DL30" s="692">
        <v>1544569</v>
      </c>
      <c r="DM30" s="684"/>
      <c r="DN30" s="684"/>
      <c r="DO30" s="684"/>
      <c r="DP30" s="684"/>
      <c r="DQ30" s="684"/>
      <c r="DR30" s="684"/>
      <c r="DS30" s="684"/>
      <c r="DT30" s="684"/>
      <c r="DU30" s="684"/>
      <c r="DV30" s="685"/>
      <c r="DW30" s="688">
        <v>20.3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1972631</v>
      </c>
      <c r="S31" s="684"/>
      <c r="T31" s="684"/>
      <c r="U31" s="684"/>
      <c r="V31" s="684"/>
      <c r="W31" s="684"/>
      <c r="X31" s="684"/>
      <c r="Y31" s="685"/>
      <c r="Z31" s="686">
        <v>13.1</v>
      </c>
      <c r="AA31" s="686"/>
      <c r="AB31" s="686"/>
      <c r="AC31" s="686"/>
      <c r="AD31" s="687" t="s">
        <v>234</v>
      </c>
      <c r="AE31" s="687"/>
      <c r="AF31" s="687"/>
      <c r="AG31" s="687"/>
      <c r="AH31" s="687"/>
      <c r="AI31" s="687"/>
      <c r="AJ31" s="687"/>
      <c r="AK31" s="687"/>
      <c r="AL31" s="688" t="s">
        <v>234</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98.3</v>
      </c>
      <c r="BH31" s="738"/>
      <c r="BI31" s="738"/>
      <c r="BJ31" s="738"/>
      <c r="BK31" s="738"/>
      <c r="BL31" s="738"/>
      <c r="BM31" s="678">
        <v>93.9</v>
      </c>
      <c r="BN31" s="738"/>
      <c r="BO31" s="738"/>
      <c r="BP31" s="738"/>
      <c r="BQ31" s="739"/>
      <c r="BR31" s="751">
        <v>98.4</v>
      </c>
      <c r="BS31" s="738"/>
      <c r="BT31" s="738"/>
      <c r="BU31" s="738"/>
      <c r="BV31" s="738"/>
      <c r="BW31" s="738"/>
      <c r="BX31" s="678">
        <v>93.9</v>
      </c>
      <c r="BY31" s="738"/>
      <c r="BZ31" s="738"/>
      <c r="CA31" s="738"/>
      <c r="CB31" s="739"/>
      <c r="CD31" s="729"/>
      <c r="CE31" s="730"/>
      <c r="CF31" s="698" t="s">
        <v>313</v>
      </c>
      <c r="CG31" s="699"/>
      <c r="CH31" s="699"/>
      <c r="CI31" s="699"/>
      <c r="CJ31" s="699"/>
      <c r="CK31" s="699"/>
      <c r="CL31" s="699"/>
      <c r="CM31" s="699"/>
      <c r="CN31" s="699"/>
      <c r="CO31" s="699"/>
      <c r="CP31" s="699"/>
      <c r="CQ31" s="700"/>
      <c r="CR31" s="683">
        <v>112065</v>
      </c>
      <c r="CS31" s="719"/>
      <c r="CT31" s="719"/>
      <c r="CU31" s="719"/>
      <c r="CV31" s="719"/>
      <c r="CW31" s="719"/>
      <c r="CX31" s="719"/>
      <c r="CY31" s="720"/>
      <c r="CZ31" s="688">
        <v>0.8</v>
      </c>
      <c r="DA31" s="717"/>
      <c r="DB31" s="717"/>
      <c r="DC31" s="721"/>
      <c r="DD31" s="692">
        <v>106766</v>
      </c>
      <c r="DE31" s="719"/>
      <c r="DF31" s="719"/>
      <c r="DG31" s="719"/>
      <c r="DH31" s="719"/>
      <c r="DI31" s="719"/>
      <c r="DJ31" s="719"/>
      <c r="DK31" s="720"/>
      <c r="DL31" s="692">
        <v>106766</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t="s">
        <v>234</v>
      </c>
      <c r="S32" s="684"/>
      <c r="T32" s="684"/>
      <c r="U32" s="684"/>
      <c r="V32" s="684"/>
      <c r="W32" s="684"/>
      <c r="X32" s="684"/>
      <c r="Y32" s="685"/>
      <c r="Z32" s="686" t="s">
        <v>234</v>
      </c>
      <c r="AA32" s="686"/>
      <c r="AB32" s="686"/>
      <c r="AC32" s="686"/>
      <c r="AD32" s="687" t="s">
        <v>234</v>
      </c>
      <c r="AE32" s="687"/>
      <c r="AF32" s="687"/>
      <c r="AG32" s="687"/>
      <c r="AH32" s="687"/>
      <c r="AI32" s="687"/>
      <c r="AJ32" s="687"/>
      <c r="AK32" s="687"/>
      <c r="AL32" s="688" t="s">
        <v>138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98.8</v>
      </c>
      <c r="BH32" s="719"/>
      <c r="BI32" s="719"/>
      <c r="BJ32" s="719"/>
      <c r="BK32" s="719"/>
      <c r="BL32" s="719"/>
      <c r="BM32" s="689">
        <v>96</v>
      </c>
      <c r="BN32" s="749"/>
      <c r="BO32" s="749"/>
      <c r="BP32" s="749"/>
      <c r="BQ32" s="750"/>
      <c r="BR32" s="752">
        <v>98.9</v>
      </c>
      <c r="BS32" s="719"/>
      <c r="BT32" s="719"/>
      <c r="BU32" s="719"/>
      <c r="BV32" s="719"/>
      <c r="BW32" s="719"/>
      <c r="BX32" s="689">
        <v>96.1</v>
      </c>
      <c r="BY32" s="749"/>
      <c r="BZ32" s="749"/>
      <c r="CA32" s="749"/>
      <c r="CB32" s="750"/>
      <c r="CD32" s="731"/>
      <c r="CE32" s="732"/>
      <c r="CF32" s="698" t="s">
        <v>317</v>
      </c>
      <c r="CG32" s="699"/>
      <c r="CH32" s="699"/>
      <c r="CI32" s="699"/>
      <c r="CJ32" s="699"/>
      <c r="CK32" s="699"/>
      <c r="CL32" s="699"/>
      <c r="CM32" s="699"/>
      <c r="CN32" s="699"/>
      <c r="CO32" s="699"/>
      <c r="CP32" s="699"/>
      <c r="CQ32" s="700"/>
      <c r="CR32" s="683">
        <v>70</v>
      </c>
      <c r="CS32" s="684"/>
      <c r="CT32" s="684"/>
      <c r="CU32" s="684"/>
      <c r="CV32" s="684"/>
      <c r="CW32" s="684"/>
      <c r="CX32" s="684"/>
      <c r="CY32" s="685"/>
      <c r="CZ32" s="688">
        <v>0</v>
      </c>
      <c r="DA32" s="717"/>
      <c r="DB32" s="717"/>
      <c r="DC32" s="721"/>
      <c r="DD32" s="692">
        <v>70</v>
      </c>
      <c r="DE32" s="684"/>
      <c r="DF32" s="684"/>
      <c r="DG32" s="684"/>
      <c r="DH32" s="684"/>
      <c r="DI32" s="684"/>
      <c r="DJ32" s="684"/>
      <c r="DK32" s="685"/>
      <c r="DL32" s="692">
        <v>70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730542</v>
      </c>
      <c r="S33" s="684"/>
      <c r="T33" s="684"/>
      <c r="U33" s="684"/>
      <c r="V33" s="684"/>
      <c r="W33" s="684"/>
      <c r="X33" s="684"/>
      <c r="Y33" s="685"/>
      <c r="Z33" s="686">
        <v>4.9000000000000004</v>
      </c>
      <c r="AA33" s="686"/>
      <c r="AB33" s="686"/>
      <c r="AC33" s="686"/>
      <c r="AD33" s="687" t="s">
        <v>234</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97.8</v>
      </c>
      <c r="BH33" s="754"/>
      <c r="BI33" s="754"/>
      <c r="BJ33" s="754"/>
      <c r="BK33" s="754"/>
      <c r="BL33" s="754"/>
      <c r="BM33" s="755">
        <v>91.6</v>
      </c>
      <c r="BN33" s="754"/>
      <c r="BO33" s="754"/>
      <c r="BP33" s="754"/>
      <c r="BQ33" s="756"/>
      <c r="BR33" s="753">
        <v>98</v>
      </c>
      <c r="BS33" s="754"/>
      <c r="BT33" s="754"/>
      <c r="BU33" s="754"/>
      <c r="BV33" s="754"/>
      <c r="BW33" s="754"/>
      <c r="BX33" s="755">
        <v>91.4</v>
      </c>
      <c r="BY33" s="754"/>
      <c r="BZ33" s="754"/>
      <c r="CA33" s="754"/>
      <c r="CB33" s="756"/>
      <c r="CD33" s="698" t="s">
        <v>320</v>
      </c>
      <c r="CE33" s="699"/>
      <c r="CF33" s="699"/>
      <c r="CG33" s="699"/>
      <c r="CH33" s="699"/>
      <c r="CI33" s="699"/>
      <c r="CJ33" s="699"/>
      <c r="CK33" s="699"/>
      <c r="CL33" s="699"/>
      <c r="CM33" s="699"/>
      <c r="CN33" s="699"/>
      <c r="CO33" s="699"/>
      <c r="CP33" s="699"/>
      <c r="CQ33" s="700"/>
      <c r="CR33" s="683">
        <v>5477212</v>
      </c>
      <c r="CS33" s="719"/>
      <c r="CT33" s="719"/>
      <c r="CU33" s="719"/>
      <c r="CV33" s="719"/>
      <c r="CW33" s="719"/>
      <c r="CX33" s="719"/>
      <c r="CY33" s="720"/>
      <c r="CZ33" s="688">
        <v>37</v>
      </c>
      <c r="DA33" s="717"/>
      <c r="DB33" s="717"/>
      <c r="DC33" s="721"/>
      <c r="DD33" s="692">
        <v>4324692</v>
      </c>
      <c r="DE33" s="719"/>
      <c r="DF33" s="719"/>
      <c r="DG33" s="719"/>
      <c r="DH33" s="719"/>
      <c r="DI33" s="719"/>
      <c r="DJ33" s="719"/>
      <c r="DK33" s="720"/>
      <c r="DL33" s="692">
        <v>3481390</v>
      </c>
      <c r="DM33" s="719"/>
      <c r="DN33" s="719"/>
      <c r="DO33" s="719"/>
      <c r="DP33" s="719"/>
      <c r="DQ33" s="719"/>
      <c r="DR33" s="719"/>
      <c r="DS33" s="719"/>
      <c r="DT33" s="719"/>
      <c r="DU33" s="719"/>
      <c r="DV33" s="720"/>
      <c r="DW33" s="688">
        <v>45.8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34928</v>
      </c>
      <c r="S34" s="684"/>
      <c r="T34" s="684"/>
      <c r="U34" s="684"/>
      <c r="V34" s="684"/>
      <c r="W34" s="684"/>
      <c r="X34" s="684"/>
      <c r="Y34" s="685"/>
      <c r="Z34" s="686">
        <v>0.2</v>
      </c>
      <c r="AA34" s="686"/>
      <c r="AB34" s="686"/>
      <c r="AC34" s="686"/>
      <c r="AD34" s="687">
        <v>22105</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1870163</v>
      </c>
      <c r="CS34" s="684"/>
      <c r="CT34" s="684"/>
      <c r="CU34" s="684"/>
      <c r="CV34" s="684"/>
      <c r="CW34" s="684"/>
      <c r="CX34" s="684"/>
      <c r="CY34" s="685"/>
      <c r="CZ34" s="688">
        <v>12.6</v>
      </c>
      <c r="DA34" s="717"/>
      <c r="DB34" s="717"/>
      <c r="DC34" s="721"/>
      <c r="DD34" s="692">
        <v>1344652</v>
      </c>
      <c r="DE34" s="684"/>
      <c r="DF34" s="684"/>
      <c r="DG34" s="684"/>
      <c r="DH34" s="684"/>
      <c r="DI34" s="684"/>
      <c r="DJ34" s="684"/>
      <c r="DK34" s="685"/>
      <c r="DL34" s="692">
        <v>990297</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59912</v>
      </c>
      <c r="S35" s="684"/>
      <c r="T35" s="684"/>
      <c r="U35" s="684"/>
      <c r="V35" s="684"/>
      <c r="W35" s="684"/>
      <c r="X35" s="684"/>
      <c r="Y35" s="685"/>
      <c r="Z35" s="686">
        <v>0.4</v>
      </c>
      <c r="AA35" s="686"/>
      <c r="AB35" s="686"/>
      <c r="AC35" s="686"/>
      <c r="AD35" s="687" t="s">
        <v>138</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134819</v>
      </c>
      <c r="CS35" s="719"/>
      <c r="CT35" s="719"/>
      <c r="CU35" s="719"/>
      <c r="CV35" s="719"/>
      <c r="CW35" s="719"/>
      <c r="CX35" s="719"/>
      <c r="CY35" s="720"/>
      <c r="CZ35" s="688">
        <v>0.9</v>
      </c>
      <c r="DA35" s="717"/>
      <c r="DB35" s="717"/>
      <c r="DC35" s="721"/>
      <c r="DD35" s="692">
        <v>26634</v>
      </c>
      <c r="DE35" s="719"/>
      <c r="DF35" s="719"/>
      <c r="DG35" s="719"/>
      <c r="DH35" s="719"/>
      <c r="DI35" s="719"/>
      <c r="DJ35" s="719"/>
      <c r="DK35" s="720"/>
      <c r="DL35" s="692">
        <v>12846</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79333</v>
      </c>
      <c r="S36" s="684"/>
      <c r="T36" s="684"/>
      <c r="U36" s="684"/>
      <c r="V36" s="684"/>
      <c r="W36" s="684"/>
      <c r="X36" s="684"/>
      <c r="Y36" s="685"/>
      <c r="Z36" s="686">
        <v>0.5</v>
      </c>
      <c r="AA36" s="686"/>
      <c r="AB36" s="686"/>
      <c r="AC36" s="686"/>
      <c r="AD36" s="687" t="s">
        <v>234</v>
      </c>
      <c r="AE36" s="687"/>
      <c r="AF36" s="687"/>
      <c r="AG36" s="687"/>
      <c r="AH36" s="687"/>
      <c r="AI36" s="687"/>
      <c r="AJ36" s="687"/>
      <c r="AK36" s="687"/>
      <c r="AL36" s="688" t="s">
        <v>138</v>
      </c>
      <c r="AM36" s="689"/>
      <c r="AN36" s="689"/>
      <c r="AO36" s="690"/>
      <c r="AP36" s="235"/>
      <c r="AQ36" s="757" t="s">
        <v>328</v>
      </c>
      <c r="AR36" s="758"/>
      <c r="AS36" s="758"/>
      <c r="AT36" s="758"/>
      <c r="AU36" s="758"/>
      <c r="AV36" s="758"/>
      <c r="AW36" s="758"/>
      <c r="AX36" s="758"/>
      <c r="AY36" s="759"/>
      <c r="AZ36" s="672">
        <v>1833292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-291127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1429684</v>
      </c>
      <c r="CS36" s="684"/>
      <c r="CT36" s="684"/>
      <c r="CU36" s="684"/>
      <c r="CV36" s="684"/>
      <c r="CW36" s="684"/>
      <c r="CX36" s="684"/>
      <c r="CY36" s="685"/>
      <c r="CZ36" s="688">
        <v>9.6999999999999993</v>
      </c>
      <c r="DA36" s="717"/>
      <c r="DB36" s="717"/>
      <c r="DC36" s="721"/>
      <c r="DD36" s="692">
        <v>1226902</v>
      </c>
      <c r="DE36" s="684"/>
      <c r="DF36" s="684"/>
      <c r="DG36" s="684"/>
      <c r="DH36" s="684"/>
      <c r="DI36" s="684"/>
      <c r="DJ36" s="684"/>
      <c r="DK36" s="685"/>
      <c r="DL36" s="692">
        <v>1043067</v>
      </c>
      <c r="DM36" s="684"/>
      <c r="DN36" s="684"/>
      <c r="DO36" s="684"/>
      <c r="DP36" s="684"/>
      <c r="DQ36" s="684"/>
      <c r="DR36" s="684"/>
      <c r="DS36" s="684"/>
      <c r="DT36" s="684"/>
      <c r="DU36" s="684"/>
      <c r="DV36" s="685"/>
      <c r="DW36" s="688">
        <v>13.7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427949</v>
      </c>
      <c r="S37" s="684"/>
      <c r="T37" s="684"/>
      <c r="U37" s="684"/>
      <c r="V37" s="684"/>
      <c r="W37" s="684"/>
      <c r="X37" s="684"/>
      <c r="Y37" s="685"/>
      <c r="Z37" s="686">
        <v>2.9</v>
      </c>
      <c r="AA37" s="686"/>
      <c r="AB37" s="686"/>
      <c r="AC37" s="686"/>
      <c r="AD37" s="687" t="s">
        <v>234</v>
      </c>
      <c r="AE37" s="687"/>
      <c r="AF37" s="687"/>
      <c r="AG37" s="687"/>
      <c r="AH37" s="687"/>
      <c r="AI37" s="687"/>
      <c r="AJ37" s="687"/>
      <c r="AK37" s="687"/>
      <c r="AL37" s="688" t="s">
        <v>234</v>
      </c>
      <c r="AM37" s="689"/>
      <c r="AN37" s="689"/>
      <c r="AO37" s="690"/>
      <c r="AQ37" s="761" t="s">
        <v>332</v>
      </c>
      <c r="AR37" s="762"/>
      <c r="AS37" s="762"/>
      <c r="AT37" s="762"/>
      <c r="AU37" s="762"/>
      <c r="AV37" s="762"/>
      <c r="AW37" s="762"/>
      <c r="AX37" s="762"/>
      <c r="AY37" s="763"/>
      <c r="AZ37" s="683">
        <v>350314</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-360353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840394</v>
      </c>
      <c r="CS37" s="719"/>
      <c r="CT37" s="719"/>
      <c r="CU37" s="719"/>
      <c r="CV37" s="719"/>
      <c r="CW37" s="719"/>
      <c r="CX37" s="719"/>
      <c r="CY37" s="720"/>
      <c r="CZ37" s="688">
        <v>5.7</v>
      </c>
      <c r="DA37" s="717"/>
      <c r="DB37" s="717"/>
      <c r="DC37" s="721"/>
      <c r="DD37" s="692">
        <v>837094</v>
      </c>
      <c r="DE37" s="719"/>
      <c r="DF37" s="719"/>
      <c r="DG37" s="719"/>
      <c r="DH37" s="719"/>
      <c r="DI37" s="719"/>
      <c r="DJ37" s="719"/>
      <c r="DK37" s="720"/>
      <c r="DL37" s="692">
        <v>825132</v>
      </c>
      <c r="DM37" s="719"/>
      <c r="DN37" s="719"/>
      <c r="DO37" s="719"/>
      <c r="DP37" s="719"/>
      <c r="DQ37" s="719"/>
      <c r="DR37" s="719"/>
      <c r="DS37" s="719"/>
      <c r="DT37" s="719"/>
      <c r="DU37" s="719"/>
      <c r="DV37" s="720"/>
      <c r="DW37" s="688">
        <v>10.9</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200642</v>
      </c>
      <c r="S38" s="684"/>
      <c r="T38" s="684"/>
      <c r="U38" s="684"/>
      <c r="V38" s="684"/>
      <c r="W38" s="684"/>
      <c r="X38" s="684"/>
      <c r="Y38" s="685"/>
      <c r="Z38" s="686">
        <v>1.3</v>
      </c>
      <c r="AA38" s="686"/>
      <c r="AB38" s="686"/>
      <c r="AC38" s="686"/>
      <c r="AD38" s="687">
        <v>17960</v>
      </c>
      <c r="AE38" s="687"/>
      <c r="AF38" s="687"/>
      <c r="AG38" s="687"/>
      <c r="AH38" s="687"/>
      <c r="AI38" s="687"/>
      <c r="AJ38" s="687"/>
      <c r="AK38" s="687"/>
      <c r="AL38" s="688">
        <v>0.2</v>
      </c>
      <c r="AM38" s="689"/>
      <c r="AN38" s="689"/>
      <c r="AO38" s="690"/>
      <c r="AQ38" s="761" t="s">
        <v>336</v>
      </c>
      <c r="AR38" s="762"/>
      <c r="AS38" s="762"/>
      <c r="AT38" s="762"/>
      <c r="AU38" s="762"/>
      <c r="AV38" s="762"/>
      <c r="AW38" s="762"/>
      <c r="AX38" s="762"/>
      <c r="AY38" s="763"/>
      <c r="AZ38" s="683">
        <v>28436</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4137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1804856</v>
      </c>
      <c r="CS38" s="684"/>
      <c r="CT38" s="684"/>
      <c r="CU38" s="684"/>
      <c r="CV38" s="684"/>
      <c r="CW38" s="684"/>
      <c r="CX38" s="684"/>
      <c r="CY38" s="685"/>
      <c r="CZ38" s="688">
        <v>12.2</v>
      </c>
      <c r="DA38" s="717"/>
      <c r="DB38" s="717"/>
      <c r="DC38" s="721"/>
      <c r="DD38" s="692">
        <v>1528843</v>
      </c>
      <c r="DE38" s="684"/>
      <c r="DF38" s="684"/>
      <c r="DG38" s="684"/>
      <c r="DH38" s="684"/>
      <c r="DI38" s="684"/>
      <c r="DJ38" s="684"/>
      <c r="DK38" s="685"/>
      <c r="DL38" s="692">
        <v>1435180</v>
      </c>
      <c r="DM38" s="684"/>
      <c r="DN38" s="684"/>
      <c r="DO38" s="684"/>
      <c r="DP38" s="684"/>
      <c r="DQ38" s="684"/>
      <c r="DR38" s="684"/>
      <c r="DS38" s="684"/>
      <c r="DT38" s="684"/>
      <c r="DU38" s="684"/>
      <c r="DV38" s="685"/>
      <c r="DW38" s="688">
        <v>18.899999999999999</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2262616</v>
      </c>
      <c r="S39" s="684"/>
      <c r="T39" s="684"/>
      <c r="U39" s="684"/>
      <c r="V39" s="684"/>
      <c r="W39" s="684"/>
      <c r="X39" s="684"/>
      <c r="Y39" s="685"/>
      <c r="Z39" s="686">
        <v>15.1</v>
      </c>
      <c r="AA39" s="686"/>
      <c r="AB39" s="686"/>
      <c r="AC39" s="686"/>
      <c r="AD39" s="687" t="s">
        <v>138</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t="s">
        <v>234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6767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237690</v>
      </c>
      <c r="CS39" s="719"/>
      <c r="CT39" s="719"/>
      <c r="CU39" s="719"/>
      <c r="CV39" s="719"/>
      <c r="CW39" s="719"/>
      <c r="CX39" s="719"/>
      <c r="CY39" s="720"/>
      <c r="CZ39" s="688">
        <v>1.6</v>
      </c>
      <c r="DA39" s="717"/>
      <c r="DB39" s="717"/>
      <c r="DC39" s="721"/>
      <c r="DD39" s="692">
        <v>197661</v>
      </c>
      <c r="DE39" s="719"/>
      <c r="DF39" s="719"/>
      <c r="DG39" s="719"/>
      <c r="DH39" s="719"/>
      <c r="DI39" s="719"/>
      <c r="DJ39" s="719"/>
      <c r="DK39" s="720"/>
      <c r="DL39" s="692" t="s">
        <v>234</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138</v>
      </c>
      <c r="AM40" s="689"/>
      <c r="AN40" s="689"/>
      <c r="AO40" s="690"/>
      <c r="AQ40" s="761" t="s">
        <v>344</v>
      </c>
      <c r="AR40" s="762"/>
      <c r="AS40" s="762"/>
      <c r="AT40" s="762"/>
      <c r="AU40" s="762"/>
      <c r="AV40" s="762"/>
      <c r="AW40" s="762"/>
      <c r="AX40" s="762"/>
      <c r="AY40" s="763"/>
      <c r="AZ40" s="683" t="s">
        <v>234</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234</v>
      </c>
      <c r="CS40" s="684"/>
      <c r="CT40" s="684"/>
      <c r="CU40" s="684"/>
      <c r="CV40" s="684"/>
      <c r="CW40" s="684"/>
      <c r="CX40" s="684"/>
      <c r="CY40" s="685"/>
      <c r="CZ40" s="688" t="s">
        <v>234</v>
      </c>
      <c r="DA40" s="717"/>
      <c r="DB40" s="717"/>
      <c r="DC40" s="721"/>
      <c r="DD40" s="692" t="s">
        <v>138</v>
      </c>
      <c r="DE40" s="684"/>
      <c r="DF40" s="684"/>
      <c r="DG40" s="684"/>
      <c r="DH40" s="684"/>
      <c r="DI40" s="684"/>
      <c r="DJ40" s="684"/>
      <c r="DK40" s="685"/>
      <c r="DL40" s="692" t="s">
        <v>234</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293616</v>
      </c>
      <c r="S41" s="684"/>
      <c r="T41" s="684"/>
      <c r="U41" s="684"/>
      <c r="V41" s="684"/>
      <c r="W41" s="684"/>
      <c r="X41" s="684"/>
      <c r="Y41" s="685"/>
      <c r="Z41" s="686">
        <v>2</v>
      </c>
      <c r="AA41" s="686"/>
      <c r="AB41" s="686"/>
      <c r="AC41" s="686"/>
      <c r="AD41" s="687" t="s">
        <v>138</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353529</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234</v>
      </c>
      <c r="DA41" s="717"/>
      <c r="DB41" s="717"/>
      <c r="DC41" s="721"/>
      <c r="DD41" s="692" t="s">
        <v>234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15012906</v>
      </c>
      <c r="S42" s="769"/>
      <c r="T42" s="769"/>
      <c r="U42" s="769"/>
      <c r="V42" s="769"/>
      <c r="W42" s="769"/>
      <c r="X42" s="769"/>
      <c r="Y42" s="777"/>
      <c r="Z42" s="778">
        <v>100</v>
      </c>
      <c r="AA42" s="778"/>
      <c r="AB42" s="778"/>
      <c r="AC42" s="778"/>
      <c r="AD42" s="779">
        <v>7308405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1101013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340</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2726925</v>
      </c>
      <c r="CS42" s="684"/>
      <c r="CT42" s="684"/>
      <c r="CU42" s="684"/>
      <c r="CV42" s="684"/>
      <c r="CW42" s="684"/>
      <c r="CX42" s="684"/>
      <c r="CY42" s="685"/>
      <c r="CZ42" s="688">
        <v>18.399999999999999</v>
      </c>
      <c r="DA42" s="689"/>
      <c r="DB42" s="689"/>
      <c r="DC42" s="701"/>
      <c r="DD42" s="692">
        <v>448771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369232</v>
      </c>
      <c r="CS43" s="719"/>
      <c r="CT43" s="719"/>
      <c r="CU43" s="719"/>
      <c r="CV43" s="719"/>
      <c r="CW43" s="719"/>
      <c r="CX43" s="719"/>
      <c r="CY43" s="720"/>
      <c r="CZ43" s="688">
        <v>2.5</v>
      </c>
      <c r="DA43" s="717"/>
      <c r="DB43" s="717"/>
      <c r="DC43" s="721"/>
      <c r="DD43" s="692">
        <v>369232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2711242</v>
      </c>
      <c r="CS44" s="684"/>
      <c r="CT44" s="684"/>
      <c r="CU44" s="684"/>
      <c r="CV44" s="684"/>
      <c r="CW44" s="684"/>
      <c r="CX44" s="684"/>
      <c r="CY44" s="685"/>
      <c r="CZ44" s="688">
        <v>18.3</v>
      </c>
      <c r="DA44" s="689"/>
      <c r="DB44" s="689"/>
      <c r="DC44" s="701"/>
      <c r="DD44" s="692">
        <v>438588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629897</v>
      </c>
      <c r="CS45" s="719"/>
      <c r="CT45" s="719"/>
      <c r="CU45" s="719"/>
      <c r="CV45" s="719"/>
      <c r="CW45" s="719"/>
      <c r="CX45" s="719"/>
      <c r="CY45" s="720"/>
      <c r="CZ45" s="688">
        <v>4.3</v>
      </c>
      <c r="DA45" s="717"/>
      <c r="DB45" s="717"/>
      <c r="DC45" s="721"/>
      <c r="DD45" s="692">
        <v>11613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2081345</v>
      </c>
      <c r="CS46" s="684"/>
      <c r="CT46" s="684"/>
      <c r="CU46" s="684"/>
      <c r="CV46" s="684"/>
      <c r="CW46" s="684"/>
      <c r="CX46" s="684"/>
      <c r="CY46" s="685"/>
      <c r="CZ46" s="688">
        <v>14.1</v>
      </c>
      <c r="DA46" s="689"/>
      <c r="DB46" s="689"/>
      <c r="DC46" s="701"/>
      <c r="DD46" s="692">
        <v>426975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15683</v>
      </c>
      <c r="CS47" s="719"/>
      <c r="CT47" s="719"/>
      <c r="CU47" s="719"/>
      <c r="CV47" s="719"/>
      <c r="CW47" s="719"/>
      <c r="CX47" s="719"/>
      <c r="CY47" s="720"/>
      <c r="CZ47" s="688">
        <v>0.1</v>
      </c>
      <c r="DA47" s="717"/>
      <c r="DB47" s="717"/>
      <c r="DC47" s="721"/>
      <c r="DD47" s="692">
        <v>10183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138</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14799358</v>
      </c>
      <c r="CS49" s="754"/>
      <c r="CT49" s="754"/>
      <c r="CU49" s="754"/>
      <c r="CV49" s="754"/>
      <c r="CW49" s="754"/>
      <c r="CX49" s="754"/>
      <c r="CY49" s="785"/>
      <c r="CZ49" s="780">
        <v>100</v>
      </c>
      <c r="DA49" s="786"/>
      <c r="DB49" s="786"/>
      <c r="DC49" s="787"/>
      <c r="DD49" s="788">
        <v>9302337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uQwVN27+XO9fI/Eih44w6fPMbvGk3QRnZhFisrdlqB0tLYZt5kfDm5wOhPeUQAlOCM05DsL8yEp23uegfD9Q==" saltValue="PQIAK09ZHW5Ixl/k1Ac7k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14964</v>
      </c>
      <c r="R7" s="819"/>
      <c r="S7" s="819"/>
      <c r="T7" s="819"/>
      <c r="U7" s="819"/>
      <c r="V7" s="819">
        <v>14750</v>
      </c>
      <c r="W7" s="819"/>
      <c r="X7" s="819"/>
      <c r="Y7" s="819"/>
      <c r="Z7" s="819"/>
      <c r="AA7" s="819">
        <v>214</v>
      </c>
      <c r="AB7" s="819"/>
      <c r="AC7" s="819"/>
      <c r="AD7" s="819"/>
      <c r="AE7" s="820"/>
      <c r="AF7" s="821">
        <v>124</v>
      </c>
      <c r="AG7" s="822"/>
      <c r="AH7" s="822"/>
      <c r="AI7" s="822"/>
      <c r="AJ7" s="823"/>
      <c r="AK7" s="858"/>
      <c r="AL7" s="859"/>
      <c r="AM7" s="859"/>
      <c r="AN7" s="859"/>
      <c r="AO7" s="859"/>
      <c r="AP7" s="859">
        <v>18853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72</v>
      </c>
      <c r="R8" s="843"/>
      <c r="S8" s="843"/>
      <c r="T8" s="843"/>
      <c r="U8" s="843"/>
      <c r="V8" s="843">
        <v>73</v>
      </c>
      <c r="W8" s="843"/>
      <c r="X8" s="843"/>
      <c r="Y8" s="843"/>
      <c r="Z8" s="843"/>
      <c r="AA8" s="843">
        <v>-1</v>
      </c>
      <c r="AB8" s="843"/>
      <c r="AC8" s="843"/>
      <c r="AD8" s="843"/>
      <c r="AE8" s="844"/>
      <c r="AF8" s="845">
        <v>-1</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3"/>
      <c r="AL22" s="884"/>
      <c r="AM22" s="884"/>
      <c r="AN22" s="884"/>
      <c r="AO22" s="884"/>
      <c r="AP22" s="884"/>
      <c r="AQ22" s="884"/>
      <c r="AR22" s="884"/>
      <c r="AS22" s="884"/>
      <c r="AT22" s="884"/>
      <c r="AU22" s="885"/>
      <c r="AV22" s="885"/>
      <c r="AW22" s="885"/>
      <c r="AX22" s="885"/>
      <c r="AY22" s="886"/>
      <c r="AZ22" s="887" t="s">
        <v>390</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15013</v>
      </c>
      <c r="R23" s="878"/>
      <c r="S23" s="878"/>
      <c r="T23" s="878"/>
      <c r="U23" s="878"/>
      <c r="V23" s="877">
        <v>14799</v>
      </c>
      <c r="W23" s="878"/>
      <c r="X23" s="878"/>
      <c r="Y23" s="878"/>
      <c r="Z23" s="878"/>
      <c r="AA23" s="877">
        <v>214</v>
      </c>
      <c r="AB23" s="878"/>
      <c r="AC23" s="878"/>
      <c r="AD23" s="878"/>
      <c r="AE23" s="878"/>
      <c r="AF23" s="879">
        <v>123</v>
      </c>
      <c r="AG23" s="878"/>
      <c r="AH23" s="878"/>
      <c r="AI23" s="878"/>
      <c r="AJ23" s="880"/>
      <c r="AK23" s="881"/>
      <c r="AL23" s="882"/>
      <c r="AM23" s="882"/>
      <c r="AN23" s="882"/>
      <c r="AO23" s="882"/>
      <c r="AP23" s="878">
        <v>18853</v>
      </c>
      <c r="AQ23" s="878"/>
      <c r="AR23" s="878"/>
      <c r="AS23" s="878"/>
      <c r="AT23" s="878"/>
      <c r="AU23" s="878">
        <f>SUM(AU7:AY22)</f>
        <v>0</v>
      </c>
      <c r="AV23" s="878"/>
      <c r="AW23" s="878"/>
      <c r="AX23" s="878"/>
      <c r="AY23" s="878"/>
      <c r="AZ23" s="890" t="s">
        <v>393</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3" t="s">
        <v>399</v>
      </c>
      <c r="AG26" s="894"/>
      <c r="AH26" s="894"/>
      <c r="AI26" s="894"/>
      <c r="AJ26" s="895"/>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3">
        <v>3270</v>
      </c>
      <c r="R28" s="904"/>
      <c r="S28" s="904"/>
      <c r="T28" s="904"/>
      <c r="U28" s="904"/>
      <c r="V28" s="904">
        <v>3561</v>
      </c>
      <c r="W28" s="904"/>
      <c r="X28" s="904"/>
      <c r="Y28" s="904"/>
      <c r="Z28" s="904"/>
      <c r="AA28" s="844">
        <v>-291</v>
      </c>
      <c r="AB28" s="846"/>
      <c r="AC28" s="846"/>
      <c r="AD28" s="846"/>
      <c r="AE28" s="847"/>
      <c r="AF28" s="905">
        <v>-291</v>
      </c>
      <c r="AG28" s="904"/>
      <c r="AH28" s="904"/>
      <c r="AI28" s="904"/>
      <c r="AJ28" s="906"/>
      <c r="AK28" s="907">
        <v>354</v>
      </c>
      <c r="AL28" s="899"/>
      <c r="AM28" s="899"/>
      <c r="AN28" s="899"/>
      <c r="AO28" s="899"/>
      <c r="AP28" s="899" t="s">
        <v>604</v>
      </c>
      <c r="AQ28" s="899"/>
      <c r="AR28" s="899"/>
      <c r="AS28" s="899"/>
      <c r="AT28" s="899"/>
      <c r="AU28" s="899" t="s">
        <v>606</v>
      </c>
      <c r="AV28" s="899"/>
      <c r="AW28" s="899"/>
      <c r="AX28" s="899"/>
      <c r="AY28" s="899"/>
      <c r="AZ28" s="900" t="s">
        <v>604</v>
      </c>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3632</v>
      </c>
      <c r="R29" s="843"/>
      <c r="S29" s="843"/>
      <c r="T29" s="843"/>
      <c r="U29" s="843"/>
      <c r="V29" s="843">
        <v>3562</v>
      </c>
      <c r="W29" s="843"/>
      <c r="X29" s="843"/>
      <c r="Y29" s="843"/>
      <c r="Z29" s="843"/>
      <c r="AA29" s="844">
        <v>70</v>
      </c>
      <c r="AB29" s="846"/>
      <c r="AC29" s="846"/>
      <c r="AD29" s="846"/>
      <c r="AE29" s="847"/>
      <c r="AF29" s="845">
        <v>70</v>
      </c>
      <c r="AG29" s="846"/>
      <c r="AH29" s="846"/>
      <c r="AI29" s="846"/>
      <c r="AJ29" s="847"/>
      <c r="AK29" s="910">
        <v>530</v>
      </c>
      <c r="AL29" s="911"/>
      <c r="AM29" s="911"/>
      <c r="AN29" s="911"/>
      <c r="AO29" s="911"/>
      <c r="AP29" s="911" t="s">
        <v>604</v>
      </c>
      <c r="AQ29" s="911"/>
      <c r="AR29" s="911"/>
      <c r="AS29" s="911"/>
      <c r="AT29" s="911"/>
      <c r="AU29" s="911" t="s">
        <v>608</v>
      </c>
      <c r="AV29" s="911"/>
      <c r="AW29" s="911"/>
      <c r="AX29" s="911"/>
      <c r="AY29" s="911"/>
      <c r="AZ29" s="912" t="s">
        <v>604</v>
      </c>
      <c r="BA29" s="912"/>
      <c r="BB29" s="912"/>
      <c r="BC29" s="912"/>
      <c r="BD29" s="912"/>
      <c r="BE29" s="908"/>
      <c r="BF29" s="908"/>
      <c r="BG29" s="908"/>
      <c r="BH29" s="908"/>
      <c r="BI29" s="909"/>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440</v>
      </c>
      <c r="R30" s="843"/>
      <c r="S30" s="843"/>
      <c r="T30" s="843"/>
      <c r="U30" s="843"/>
      <c r="V30" s="843">
        <v>439</v>
      </c>
      <c r="W30" s="843"/>
      <c r="X30" s="843"/>
      <c r="Y30" s="843"/>
      <c r="Z30" s="843"/>
      <c r="AA30" s="844">
        <v>1</v>
      </c>
      <c r="AB30" s="846"/>
      <c r="AC30" s="846"/>
      <c r="AD30" s="846"/>
      <c r="AE30" s="847"/>
      <c r="AF30" s="845">
        <v>1</v>
      </c>
      <c r="AG30" s="846"/>
      <c r="AH30" s="846"/>
      <c r="AI30" s="846"/>
      <c r="AJ30" s="847"/>
      <c r="AK30" s="910">
        <v>147</v>
      </c>
      <c r="AL30" s="911"/>
      <c r="AM30" s="911"/>
      <c r="AN30" s="911"/>
      <c r="AO30" s="911"/>
      <c r="AP30" s="911" t="s">
        <v>607</v>
      </c>
      <c r="AQ30" s="911"/>
      <c r="AR30" s="911"/>
      <c r="AS30" s="911"/>
      <c r="AT30" s="911"/>
      <c r="AU30" s="911" t="s">
        <v>603</v>
      </c>
      <c r="AV30" s="911"/>
      <c r="AW30" s="911"/>
      <c r="AX30" s="911"/>
      <c r="AY30" s="911"/>
      <c r="AZ30" s="912" t="s">
        <v>609</v>
      </c>
      <c r="BA30" s="912"/>
      <c r="BB30" s="912"/>
      <c r="BC30" s="912"/>
      <c r="BD30" s="912"/>
      <c r="BE30" s="908"/>
      <c r="BF30" s="908"/>
      <c r="BG30" s="908"/>
      <c r="BH30" s="908"/>
      <c r="BI30" s="909"/>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712</v>
      </c>
      <c r="R31" s="843"/>
      <c r="S31" s="843"/>
      <c r="T31" s="843"/>
      <c r="U31" s="843"/>
      <c r="V31" s="843">
        <v>134</v>
      </c>
      <c r="W31" s="843"/>
      <c r="X31" s="843"/>
      <c r="Y31" s="843"/>
      <c r="Z31" s="843"/>
      <c r="AA31" s="844">
        <v>578</v>
      </c>
      <c r="AB31" s="846"/>
      <c r="AC31" s="846"/>
      <c r="AD31" s="846"/>
      <c r="AE31" s="847"/>
      <c r="AF31" s="845">
        <v>578</v>
      </c>
      <c r="AG31" s="846"/>
      <c r="AH31" s="846"/>
      <c r="AI31" s="846"/>
      <c r="AJ31" s="847"/>
      <c r="AK31" s="910">
        <v>34</v>
      </c>
      <c r="AL31" s="911"/>
      <c r="AM31" s="911"/>
      <c r="AN31" s="911"/>
      <c r="AO31" s="911"/>
      <c r="AP31" s="911">
        <v>2155</v>
      </c>
      <c r="AQ31" s="911"/>
      <c r="AR31" s="911"/>
      <c r="AS31" s="911"/>
      <c r="AT31" s="911"/>
      <c r="AU31" s="911">
        <v>639</v>
      </c>
      <c r="AV31" s="911"/>
      <c r="AW31" s="911"/>
      <c r="AX31" s="911"/>
      <c r="AY31" s="911"/>
      <c r="AZ31" s="912" t="s">
        <v>603</v>
      </c>
      <c r="BA31" s="912"/>
      <c r="BB31" s="912"/>
      <c r="BC31" s="912"/>
      <c r="BD31" s="912"/>
      <c r="BE31" s="908" t="s">
        <v>408</v>
      </c>
      <c r="BF31" s="908"/>
      <c r="BG31" s="908"/>
      <c r="BH31" s="908"/>
      <c r="BI31" s="909"/>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825</v>
      </c>
      <c r="R32" s="843"/>
      <c r="S32" s="843"/>
      <c r="T32" s="843"/>
      <c r="U32" s="843"/>
      <c r="V32" s="843">
        <v>825</v>
      </c>
      <c r="W32" s="843"/>
      <c r="X32" s="843"/>
      <c r="Y32" s="843"/>
      <c r="Z32" s="843"/>
      <c r="AA32" s="844">
        <v>0</v>
      </c>
      <c r="AB32" s="846"/>
      <c r="AC32" s="846"/>
      <c r="AD32" s="846"/>
      <c r="AE32" s="847"/>
      <c r="AF32" s="845" t="s">
        <v>410</v>
      </c>
      <c r="AG32" s="846"/>
      <c r="AH32" s="846"/>
      <c r="AI32" s="846"/>
      <c r="AJ32" s="847"/>
      <c r="AK32" s="910">
        <v>350</v>
      </c>
      <c r="AL32" s="911"/>
      <c r="AM32" s="911"/>
      <c r="AN32" s="911"/>
      <c r="AO32" s="911"/>
      <c r="AP32" s="911">
        <v>4367</v>
      </c>
      <c r="AQ32" s="911"/>
      <c r="AR32" s="911"/>
      <c r="AS32" s="911"/>
      <c r="AT32" s="911"/>
      <c r="AU32" s="911">
        <v>3755</v>
      </c>
      <c r="AV32" s="911"/>
      <c r="AW32" s="911"/>
      <c r="AX32" s="911"/>
      <c r="AY32" s="911"/>
      <c r="AZ32" s="912" t="s">
        <v>604</v>
      </c>
      <c r="BA32" s="912"/>
      <c r="BB32" s="912"/>
      <c r="BC32" s="912"/>
      <c r="BD32" s="912"/>
      <c r="BE32" s="908" t="s">
        <v>411</v>
      </c>
      <c r="BF32" s="908"/>
      <c r="BG32" s="908"/>
      <c r="BH32" s="908"/>
      <c r="BI32" s="909"/>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92</v>
      </c>
      <c r="R33" s="843"/>
      <c r="S33" s="843"/>
      <c r="T33" s="843"/>
      <c r="U33" s="843"/>
      <c r="V33" s="843">
        <v>91</v>
      </c>
      <c r="W33" s="843"/>
      <c r="X33" s="843"/>
      <c r="Y33" s="843"/>
      <c r="Z33" s="843"/>
      <c r="AA33" s="844">
        <v>1</v>
      </c>
      <c r="AB33" s="846"/>
      <c r="AC33" s="846"/>
      <c r="AD33" s="846"/>
      <c r="AE33" s="847"/>
      <c r="AF33" s="845">
        <v>1</v>
      </c>
      <c r="AG33" s="846"/>
      <c r="AH33" s="846"/>
      <c r="AI33" s="846"/>
      <c r="AJ33" s="847"/>
      <c r="AK33" s="910" t="s">
        <v>606</v>
      </c>
      <c r="AL33" s="911"/>
      <c r="AM33" s="911"/>
      <c r="AN33" s="911"/>
      <c r="AO33" s="911"/>
      <c r="AP33" s="911" t="s">
        <v>603</v>
      </c>
      <c r="AQ33" s="911"/>
      <c r="AR33" s="911"/>
      <c r="AS33" s="911"/>
      <c r="AT33" s="911"/>
      <c r="AU33" s="911" t="s">
        <v>604</v>
      </c>
      <c r="AV33" s="911"/>
      <c r="AW33" s="911"/>
      <c r="AX33" s="911"/>
      <c r="AY33" s="911"/>
      <c r="AZ33" s="912" t="s">
        <v>605</v>
      </c>
      <c r="BA33" s="912"/>
      <c r="BB33" s="912"/>
      <c r="BC33" s="912"/>
      <c r="BD33" s="912"/>
      <c r="BE33" s="908" t="s">
        <v>413</v>
      </c>
      <c r="BF33" s="908"/>
      <c r="BG33" s="908"/>
      <c r="BH33" s="908"/>
      <c r="BI33" s="909"/>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4"/>
      <c r="AB34" s="846"/>
      <c r="AC34" s="846"/>
      <c r="AD34" s="846"/>
      <c r="AE34" s="847"/>
      <c r="AF34" s="845"/>
      <c r="AG34" s="846"/>
      <c r="AH34" s="846"/>
      <c r="AI34" s="846"/>
      <c r="AJ34" s="847"/>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4"/>
      <c r="AB35" s="846"/>
      <c r="AC35" s="846"/>
      <c r="AD35" s="846"/>
      <c r="AE35" s="847"/>
      <c r="AF35" s="845"/>
      <c r="AG35" s="846"/>
      <c r="AH35" s="846"/>
      <c r="AI35" s="846"/>
      <c r="AJ35" s="847"/>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4"/>
      <c r="AB36" s="846"/>
      <c r="AC36" s="846"/>
      <c r="AD36" s="846"/>
      <c r="AE36" s="847"/>
      <c r="AF36" s="845"/>
      <c r="AG36" s="846"/>
      <c r="AH36" s="846"/>
      <c r="AI36" s="846"/>
      <c r="AJ36" s="847"/>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4"/>
      <c r="AB37" s="846"/>
      <c r="AC37" s="846"/>
      <c r="AD37" s="846"/>
      <c r="AE37" s="847"/>
      <c r="AF37" s="845"/>
      <c r="AG37" s="846"/>
      <c r="AH37" s="846"/>
      <c r="AI37" s="846"/>
      <c r="AJ37" s="847"/>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4"/>
      <c r="AB38" s="846"/>
      <c r="AC38" s="846"/>
      <c r="AD38" s="846"/>
      <c r="AE38" s="847"/>
      <c r="AF38" s="845"/>
      <c r="AG38" s="846"/>
      <c r="AH38" s="846"/>
      <c r="AI38" s="846"/>
      <c r="AJ38" s="847"/>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4"/>
      <c r="AB39" s="846"/>
      <c r="AC39" s="846"/>
      <c r="AD39" s="846"/>
      <c r="AE39" s="847"/>
      <c r="AF39" s="845"/>
      <c r="AG39" s="846"/>
      <c r="AH39" s="846"/>
      <c r="AI39" s="846"/>
      <c r="AJ39" s="847"/>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4"/>
      <c r="AB40" s="846"/>
      <c r="AC40" s="846"/>
      <c r="AD40" s="846"/>
      <c r="AE40" s="847"/>
      <c r="AF40" s="845"/>
      <c r="AG40" s="846"/>
      <c r="AH40" s="846"/>
      <c r="AI40" s="846"/>
      <c r="AJ40" s="847"/>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4"/>
      <c r="AB41" s="846"/>
      <c r="AC41" s="846"/>
      <c r="AD41" s="846"/>
      <c r="AE41" s="847"/>
      <c r="AF41" s="845"/>
      <c r="AG41" s="846"/>
      <c r="AH41" s="846"/>
      <c r="AI41" s="846"/>
      <c r="AJ41" s="847"/>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4"/>
      <c r="AB42" s="846"/>
      <c r="AC42" s="846"/>
      <c r="AD42" s="846"/>
      <c r="AE42" s="847"/>
      <c r="AF42" s="845"/>
      <c r="AG42" s="846"/>
      <c r="AH42" s="846"/>
      <c r="AI42" s="846"/>
      <c r="AJ42" s="847"/>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4"/>
      <c r="AB43" s="846"/>
      <c r="AC43" s="846"/>
      <c r="AD43" s="846"/>
      <c r="AE43" s="847"/>
      <c r="AF43" s="845"/>
      <c r="AG43" s="846"/>
      <c r="AH43" s="846"/>
      <c r="AI43" s="846"/>
      <c r="AJ43" s="847"/>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4"/>
      <c r="AB44" s="846"/>
      <c r="AC44" s="846"/>
      <c r="AD44" s="846"/>
      <c r="AE44" s="847"/>
      <c r="AF44" s="845"/>
      <c r="AG44" s="846"/>
      <c r="AH44" s="846"/>
      <c r="AI44" s="846"/>
      <c r="AJ44" s="847"/>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4"/>
      <c r="AB45" s="846"/>
      <c r="AC45" s="846"/>
      <c r="AD45" s="846"/>
      <c r="AE45" s="847"/>
      <c r="AF45" s="845"/>
      <c r="AG45" s="846"/>
      <c r="AH45" s="846"/>
      <c r="AI45" s="846"/>
      <c r="AJ45" s="847"/>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4"/>
      <c r="AB46" s="846"/>
      <c r="AC46" s="846"/>
      <c r="AD46" s="846"/>
      <c r="AE46" s="847"/>
      <c r="AF46" s="845"/>
      <c r="AG46" s="846"/>
      <c r="AH46" s="846"/>
      <c r="AI46" s="846"/>
      <c r="AJ46" s="847"/>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4"/>
      <c r="AB47" s="846"/>
      <c r="AC47" s="846"/>
      <c r="AD47" s="846"/>
      <c r="AE47" s="847"/>
      <c r="AF47" s="845"/>
      <c r="AG47" s="846"/>
      <c r="AH47" s="846"/>
      <c r="AI47" s="846"/>
      <c r="AJ47" s="847"/>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4"/>
      <c r="AB48" s="846"/>
      <c r="AC48" s="846"/>
      <c r="AD48" s="846"/>
      <c r="AE48" s="847"/>
      <c r="AF48" s="845"/>
      <c r="AG48" s="846"/>
      <c r="AH48" s="846"/>
      <c r="AI48" s="846"/>
      <c r="AJ48" s="847"/>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4"/>
      <c r="AB49" s="846"/>
      <c r="AC49" s="846"/>
      <c r="AD49" s="846"/>
      <c r="AE49" s="847"/>
      <c r="AF49" s="845"/>
      <c r="AG49" s="846"/>
      <c r="AH49" s="846"/>
      <c r="AI49" s="846"/>
      <c r="AJ49" s="847"/>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3"/>
      <c r="R50" s="914"/>
      <c r="S50" s="914"/>
      <c r="T50" s="914"/>
      <c r="U50" s="914"/>
      <c r="V50" s="914"/>
      <c r="W50" s="914"/>
      <c r="X50" s="914"/>
      <c r="Y50" s="914"/>
      <c r="Z50" s="914"/>
      <c r="AA50" s="915"/>
      <c r="AB50" s="916"/>
      <c r="AC50" s="916"/>
      <c r="AD50" s="916"/>
      <c r="AE50" s="917"/>
      <c r="AF50" s="845"/>
      <c r="AG50" s="846"/>
      <c r="AH50" s="846"/>
      <c r="AI50" s="846"/>
      <c r="AJ50" s="847"/>
      <c r="AK50" s="918"/>
      <c r="AL50" s="914"/>
      <c r="AM50" s="914"/>
      <c r="AN50" s="914"/>
      <c r="AO50" s="914"/>
      <c r="AP50" s="914"/>
      <c r="AQ50" s="914"/>
      <c r="AR50" s="914"/>
      <c r="AS50" s="914"/>
      <c r="AT50" s="914"/>
      <c r="AU50" s="914"/>
      <c r="AV50" s="914"/>
      <c r="AW50" s="914"/>
      <c r="AX50" s="914"/>
      <c r="AY50" s="914"/>
      <c r="AZ50" s="919"/>
      <c r="BA50" s="919"/>
      <c r="BB50" s="919"/>
      <c r="BC50" s="919"/>
      <c r="BD50" s="919"/>
      <c r="BE50" s="908"/>
      <c r="BF50" s="908"/>
      <c r="BG50" s="908"/>
      <c r="BH50" s="908"/>
      <c r="BI50" s="909"/>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3"/>
      <c r="R51" s="914"/>
      <c r="S51" s="914"/>
      <c r="T51" s="914"/>
      <c r="U51" s="914"/>
      <c r="V51" s="914"/>
      <c r="W51" s="914"/>
      <c r="X51" s="914"/>
      <c r="Y51" s="914"/>
      <c r="Z51" s="914"/>
      <c r="AA51" s="915"/>
      <c r="AB51" s="916"/>
      <c r="AC51" s="916"/>
      <c r="AD51" s="916"/>
      <c r="AE51" s="917"/>
      <c r="AF51" s="845"/>
      <c r="AG51" s="846"/>
      <c r="AH51" s="846"/>
      <c r="AI51" s="846"/>
      <c r="AJ51" s="847"/>
      <c r="AK51" s="918"/>
      <c r="AL51" s="914"/>
      <c r="AM51" s="914"/>
      <c r="AN51" s="914"/>
      <c r="AO51" s="914"/>
      <c r="AP51" s="914"/>
      <c r="AQ51" s="914"/>
      <c r="AR51" s="914"/>
      <c r="AS51" s="914"/>
      <c r="AT51" s="914"/>
      <c r="AU51" s="914"/>
      <c r="AV51" s="914"/>
      <c r="AW51" s="914"/>
      <c r="AX51" s="914"/>
      <c r="AY51" s="914"/>
      <c r="AZ51" s="919"/>
      <c r="BA51" s="919"/>
      <c r="BB51" s="919"/>
      <c r="BC51" s="919"/>
      <c r="BD51" s="919"/>
      <c r="BE51" s="908"/>
      <c r="BF51" s="908"/>
      <c r="BG51" s="908"/>
      <c r="BH51" s="908"/>
      <c r="BI51" s="909"/>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3"/>
      <c r="R52" s="914"/>
      <c r="S52" s="914"/>
      <c r="T52" s="914"/>
      <c r="U52" s="914"/>
      <c r="V52" s="914"/>
      <c r="W52" s="914"/>
      <c r="X52" s="914"/>
      <c r="Y52" s="914"/>
      <c r="Z52" s="914"/>
      <c r="AA52" s="915"/>
      <c r="AB52" s="916"/>
      <c r="AC52" s="916"/>
      <c r="AD52" s="916"/>
      <c r="AE52" s="917"/>
      <c r="AF52" s="845"/>
      <c r="AG52" s="846"/>
      <c r="AH52" s="846"/>
      <c r="AI52" s="846"/>
      <c r="AJ52" s="847"/>
      <c r="AK52" s="918"/>
      <c r="AL52" s="914"/>
      <c r="AM52" s="914"/>
      <c r="AN52" s="914"/>
      <c r="AO52" s="914"/>
      <c r="AP52" s="914"/>
      <c r="AQ52" s="914"/>
      <c r="AR52" s="914"/>
      <c r="AS52" s="914"/>
      <c r="AT52" s="914"/>
      <c r="AU52" s="914"/>
      <c r="AV52" s="914"/>
      <c r="AW52" s="914"/>
      <c r="AX52" s="914"/>
      <c r="AY52" s="914"/>
      <c r="AZ52" s="919"/>
      <c r="BA52" s="919"/>
      <c r="BB52" s="919"/>
      <c r="BC52" s="919"/>
      <c r="BD52" s="919"/>
      <c r="BE52" s="908"/>
      <c r="BF52" s="908"/>
      <c r="BG52" s="908"/>
      <c r="BH52" s="908"/>
      <c r="BI52" s="909"/>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3"/>
      <c r="R53" s="914"/>
      <c r="S53" s="914"/>
      <c r="T53" s="914"/>
      <c r="U53" s="914"/>
      <c r="V53" s="914"/>
      <c r="W53" s="914"/>
      <c r="X53" s="914"/>
      <c r="Y53" s="914"/>
      <c r="Z53" s="914"/>
      <c r="AA53" s="915"/>
      <c r="AB53" s="916"/>
      <c r="AC53" s="916"/>
      <c r="AD53" s="916"/>
      <c r="AE53" s="917"/>
      <c r="AF53" s="845"/>
      <c r="AG53" s="846"/>
      <c r="AH53" s="846"/>
      <c r="AI53" s="846"/>
      <c r="AJ53" s="847"/>
      <c r="AK53" s="918"/>
      <c r="AL53" s="914"/>
      <c r="AM53" s="914"/>
      <c r="AN53" s="914"/>
      <c r="AO53" s="914"/>
      <c r="AP53" s="914"/>
      <c r="AQ53" s="914"/>
      <c r="AR53" s="914"/>
      <c r="AS53" s="914"/>
      <c r="AT53" s="914"/>
      <c r="AU53" s="914"/>
      <c r="AV53" s="914"/>
      <c r="AW53" s="914"/>
      <c r="AX53" s="914"/>
      <c r="AY53" s="914"/>
      <c r="AZ53" s="919"/>
      <c r="BA53" s="919"/>
      <c r="BB53" s="919"/>
      <c r="BC53" s="919"/>
      <c r="BD53" s="919"/>
      <c r="BE53" s="908"/>
      <c r="BF53" s="908"/>
      <c r="BG53" s="908"/>
      <c r="BH53" s="908"/>
      <c r="BI53" s="909"/>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3"/>
      <c r="R54" s="914"/>
      <c r="S54" s="914"/>
      <c r="T54" s="914"/>
      <c r="U54" s="914"/>
      <c r="V54" s="914"/>
      <c r="W54" s="914"/>
      <c r="X54" s="914"/>
      <c r="Y54" s="914"/>
      <c r="Z54" s="914"/>
      <c r="AA54" s="915"/>
      <c r="AB54" s="916"/>
      <c r="AC54" s="916"/>
      <c r="AD54" s="916"/>
      <c r="AE54" s="917"/>
      <c r="AF54" s="845"/>
      <c r="AG54" s="846"/>
      <c r="AH54" s="846"/>
      <c r="AI54" s="846"/>
      <c r="AJ54" s="847"/>
      <c r="AK54" s="918"/>
      <c r="AL54" s="914"/>
      <c r="AM54" s="914"/>
      <c r="AN54" s="914"/>
      <c r="AO54" s="914"/>
      <c r="AP54" s="914"/>
      <c r="AQ54" s="914"/>
      <c r="AR54" s="914"/>
      <c r="AS54" s="914"/>
      <c r="AT54" s="914"/>
      <c r="AU54" s="914"/>
      <c r="AV54" s="914"/>
      <c r="AW54" s="914"/>
      <c r="AX54" s="914"/>
      <c r="AY54" s="914"/>
      <c r="AZ54" s="919"/>
      <c r="BA54" s="919"/>
      <c r="BB54" s="919"/>
      <c r="BC54" s="919"/>
      <c r="BD54" s="919"/>
      <c r="BE54" s="908"/>
      <c r="BF54" s="908"/>
      <c r="BG54" s="908"/>
      <c r="BH54" s="908"/>
      <c r="BI54" s="909"/>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3"/>
      <c r="R55" s="914"/>
      <c r="S55" s="914"/>
      <c r="T55" s="914"/>
      <c r="U55" s="914"/>
      <c r="V55" s="914"/>
      <c r="W55" s="914"/>
      <c r="X55" s="914"/>
      <c r="Y55" s="914"/>
      <c r="Z55" s="914"/>
      <c r="AA55" s="915"/>
      <c r="AB55" s="916"/>
      <c r="AC55" s="916"/>
      <c r="AD55" s="916"/>
      <c r="AE55" s="917"/>
      <c r="AF55" s="845"/>
      <c r="AG55" s="846"/>
      <c r="AH55" s="846"/>
      <c r="AI55" s="846"/>
      <c r="AJ55" s="847"/>
      <c r="AK55" s="918"/>
      <c r="AL55" s="914"/>
      <c r="AM55" s="914"/>
      <c r="AN55" s="914"/>
      <c r="AO55" s="914"/>
      <c r="AP55" s="914"/>
      <c r="AQ55" s="914"/>
      <c r="AR55" s="914"/>
      <c r="AS55" s="914"/>
      <c r="AT55" s="914"/>
      <c r="AU55" s="914"/>
      <c r="AV55" s="914"/>
      <c r="AW55" s="914"/>
      <c r="AX55" s="914"/>
      <c r="AY55" s="914"/>
      <c r="AZ55" s="919"/>
      <c r="BA55" s="919"/>
      <c r="BB55" s="919"/>
      <c r="BC55" s="919"/>
      <c r="BD55" s="919"/>
      <c r="BE55" s="908"/>
      <c r="BF55" s="908"/>
      <c r="BG55" s="908"/>
      <c r="BH55" s="908"/>
      <c r="BI55" s="909"/>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3"/>
      <c r="R56" s="914"/>
      <c r="S56" s="914"/>
      <c r="T56" s="914"/>
      <c r="U56" s="914"/>
      <c r="V56" s="914"/>
      <c r="W56" s="914"/>
      <c r="X56" s="914"/>
      <c r="Y56" s="914"/>
      <c r="Z56" s="914"/>
      <c r="AA56" s="915"/>
      <c r="AB56" s="916"/>
      <c r="AC56" s="916"/>
      <c r="AD56" s="916"/>
      <c r="AE56" s="917"/>
      <c r="AF56" s="845"/>
      <c r="AG56" s="846"/>
      <c r="AH56" s="846"/>
      <c r="AI56" s="846"/>
      <c r="AJ56" s="847"/>
      <c r="AK56" s="918"/>
      <c r="AL56" s="914"/>
      <c r="AM56" s="914"/>
      <c r="AN56" s="914"/>
      <c r="AO56" s="914"/>
      <c r="AP56" s="914"/>
      <c r="AQ56" s="914"/>
      <c r="AR56" s="914"/>
      <c r="AS56" s="914"/>
      <c r="AT56" s="914"/>
      <c r="AU56" s="914"/>
      <c r="AV56" s="914"/>
      <c r="AW56" s="914"/>
      <c r="AX56" s="914"/>
      <c r="AY56" s="914"/>
      <c r="AZ56" s="919"/>
      <c r="BA56" s="919"/>
      <c r="BB56" s="919"/>
      <c r="BC56" s="919"/>
      <c r="BD56" s="919"/>
      <c r="BE56" s="908"/>
      <c r="BF56" s="908"/>
      <c r="BG56" s="908"/>
      <c r="BH56" s="908"/>
      <c r="BI56" s="909"/>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3"/>
      <c r="R57" s="914"/>
      <c r="S57" s="914"/>
      <c r="T57" s="914"/>
      <c r="U57" s="914"/>
      <c r="V57" s="914"/>
      <c r="W57" s="914"/>
      <c r="X57" s="914"/>
      <c r="Y57" s="914"/>
      <c r="Z57" s="914"/>
      <c r="AA57" s="915"/>
      <c r="AB57" s="916"/>
      <c r="AC57" s="916"/>
      <c r="AD57" s="916"/>
      <c r="AE57" s="917"/>
      <c r="AF57" s="845"/>
      <c r="AG57" s="846"/>
      <c r="AH57" s="846"/>
      <c r="AI57" s="846"/>
      <c r="AJ57" s="847"/>
      <c r="AK57" s="918"/>
      <c r="AL57" s="914"/>
      <c r="AM57" s="914"/>
      <c r="AN57" s="914"/>
      <c r="AO57" s="914"/>
      <c r="AP57" s="914"/>
      <c r="AQ57" s="914"/>
      <c r="AR57" s="914"/>
      <c r="AS57" s="914"/>
      <c r="AT57" s="914"/>
      <c r="AU57" s="914"/>
      <c r="AV57" s="914"/>
      <c r="AW57" s="914"/>
      <c r="AX57" s="914"/>
      <c r="AY57" s="914"/>
      <c r="AZ57" s="919"/>
      <c r="BA57" s="919"/>
      <c r="BB57" s="919"/>
      <c r="BC57" s="919"/>
      <c r="BD57" s="919"/>
      <c r="BE57" s="908"/>
      <c r="BF57" s="908"/>
      <c r="BG57" s="908"/>
      <c r="BH57" s="908"/>
      <c r="BI57" s="909"/>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3"/>
      <c r="R58" s="914"/>
      <c r="S58" s="914"/>
      <c r="T58" s="914"/>
      <c r="U58" s="914"/>
      <c r="V58" s="914"/>
      <c r="W58" s="914"/>
      <c r="X58" s="914"/>
      <c r="Y58" s="914"/>
      <c r="Z58" s="914"/>
      <c r="AA58" s="915"/>
      <c r="AB58" s="916"/>
      <c r="AC58" s="916"/>
      <c r="AD58" s="916"/>
      <c r="AE58" s="917"/>
      <c r="AF58" s="845"/>
      <c r="AG58" s="846"/>
      <c r="AH58" s="846"/>
      <c r="AI58" s="846"/>
      <c r="AJ58" s="847"/>
      <c r="AK58" s="918"/>
      <c r="AL58" s="914"/>
      <c r="AM58" s="914"/>
      <c r="AN58" s="914"/>
      <c r="AO58" s="914"/>
      <c r="AP58" s="914"/>
      <c r="AQ58" s="914"/>
      <c r="AR58" s="914"/>
      <c r="AS58" s="914"/>
      <c r="AT58" s="914"/>
      <c r="AU58" s="914"/>
      <c r="AV58" s="914"/>
      <c r="AW58" s="914"/>
      <c r="AX58" s="914"/>
      <c r="AY58" s="914"/>
      <c r="AZ58" s="919"/>
      <c r="BA58" s="919"/>
      <c r="BB58" s="919"/>
      <c r="BC58" s="919"/>
      <c r="BD58" s="919"/>
      <c r="BE58" s="908"/>
      <c r="BF58" s="908"/>
      <c r="BG58" s="908"/>
      <c r="BH58" s="908"/>
      <c r="BI58" s="909"/>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3"/>
      <c r="R59" s="914"/>
      <c r="S59" s="914"/>
      <c r="T59" s="914"/>
      <c r="U59" s="914"/>
      <c r="V59" s="914"/>
      <c r="W59" s="914"/>
      <c r="X59" s="914"/>
      <c r="Y59" s="914"/>
      <c r="Z59" s="914"/>
      <c r="AA59" s="915"/>
      <c r="AB59" s="916"/>
      <c r="AC59" s="916"/>
      <c r="AD59" s="916"/>
      <c r="AE59" s="917"/>
      <c r="AF59" s="845"/>
      <c r="AG59" s="846"/>
      <c r="AH59" s="846"/>
      <c r="AI59" s="846"/>
      <c r="AJ59" s="847"/>
      <c r="AK59" s="918"/>
      <c r="AL59" s="914"/>
      <c r="AM59" s="914"/>
      <c r="AN59" s="914"/>
      <c r="AO59" s="914"/>
      <c r="AP59" s="914"/>
      <c r="AQ59" s="914"/>
      <c r="AR59" s="914"/>
      <c r="AS59" s="914"/>
      <c r="AT59" s="914"/>
      <c r="AU59" s="914"/>
      <c r="AV59" s="914"/>
      <c r="AW59" s="914"/>
      <c r="AX59" s="914"/>
      <c r="AY59" s="914"/>
      <c r="AZ59" s="919"/>
      <c r="BA59" s="919"/>
      <c r="BB59" s="919"/>
      <c r="BC59" s="919"/>
      <c r="BD59" s="919"/>
      <c r="BE59" s="908"/>
      <c r="BF59" s="908"/>
      <c r="BG59" s="908"/>
      <c r="BH59" s="908"/>
      <c r="BI59" s="909"/>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3"/>
      <c r="R60" s="914"/>
      <c r="S60" s="914"/>
      <c r="T60" s="914"/>
      <c r="U60" s="914"/>
      <c r="V60" s="914"/>
      <c r="W60" s="914"/>
      <c r="X60" s="914"/>
      <c r="Y60" s="914"/>
      <c r="Z60" s="914"/>
      <c r="AA60" s="915"/>
      <c r="AB60" s="916"/>
      <c r="AC60" s="916"/>
      <c r="AD60" s="916"/>
      <c r="AE60" s="917"/>
      <c r="AF60" s="845"/>
      <c r="AG60" s="846"/>
      <c r="AH60" s="846"/>
      <c r="AI60" s="846"/>
      <c r="AJ60" s="847"/>
      <c r="AK60" s="918"/>
      <c r="AL60" s="914"/>
      <c r="AM60" s="914"/>
      <c r="AN60" s="914"/>
      <c r="AO60" s="914"/>
      <c r="AP60" s="914"/>
      <c r="AQ60" s="914"/>
      <c r="AR60" s="914"/>
      <c r="AS60" s="914"/>
      <c r="AT60" s="914"/>
      <c r="AU60" s="914"/>
      <c r="AV60" s="914"/>
      <c r="AW60" s="914"/>
      <c r="AX60" s="914"/>
      <c r="AY60" s="914"/>
      <c r="AZ60" s="919"/>
      <c r="BA60" s="919"/>
      <c r="BB60" s="919"/>
      <c r="BC60" s="919"/>
      <c r="BD60" s="919"/>
      <c r="BE60" s="908"/>
      <c r="BF60" s="908"/>
      <c r="BG60" s="908"/>
      <c r="BH60" s="908"/>
      <c r="BI60" s="909"/>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3"/>
      <c r="R61" s="914"/>
      <c r="S61" s="914"/>
      <c r="T61" s="914"/>
      <c r="U61" s="914"/>
      <c r="V61" s="914"/>
      <c r="W61" s="914"/>
      <c r="X61" s="914"/>
      <c r="Y61" s="914"/>
      <c r="Z61" s="914"/>
      <c r="AA61" s="915"/>
      <c r="AB61" s="916"/>
      <c r="AC61" s="916"/>
      <c r="AD61" s="916"/>
      <c r="AE61" s="917"/>
      <c r="AF61" s="845"/>
      <c r="AG61" s="846"/>
      <c r="AH61" s="846"/>
      <c r="AI61" s="846"/>
      <c r="AJ61" s="847"/>
      <c r="AK61" s="918"/>
      <c r="AL61" s="914"/>
      <c r="AM61" s="914"/>
      <c r="AN61" s="914"/>
      <c r="AO61" s="914"/>
      <c r="AP61" s="914"/>
      <c r="AQ61" s="914"/>
      <c r="AR61" s="914"/>
      <c r="AS61" s="914"/>
      <c r="AT61" s="914"/>
      <c r="AU61" s="914"/>
      <c r="AV61" s="914"/>
      <c r="AW61" s="914"/>
      <c r="AX61" s="914"/>
      <c r="AY61" s="914"/>
      <c r="AZ61" s="919"/>
      <c r="BA61" s="919"/>
      <c r="BB61" s="919"/>
      <c r="BC61" s="919"/>
      <c r="BD61" s="919"/>
      <c r="BE61" s="908"/>
      <c r="BF61" s="908"/>
      <c r="BG61" s="908"/>
      <c r="BH61" s="908"/>
      <c r="BI61" s="909"/>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3"/>
      <c r="R62" s="914"/>
      <c r="S62" s="914"/>
      <c r="T62" s="914"/>
      <c r="U62" s="914"/>
      <c r="V62" s="914"/>
      <c r="W62" s="914"/>
      <c r="X62" s="914"/>
      <c r="Y62" s="914"/>
      <c r="Z62" s="914"/>
      <c r="AA62" s="930"/>
      <c r="AB62" s="931"/>
      <c r="AC62" s="931"/>
      <c r="AD62" s="931"/>
      <c r="AE62" s="932"/>
      <c r="AF62" s="845"/>
      <c r="AG62" s="846"/>
      <c r="AH62" s="846"/>
      <c r="AI62" s="846"/>
      <c r="AJ62" s="847"/>
      <c r="AK62" s="918"/>
      <c r="AL62" s="914"/>
      <c r="AM62" s="914"/>
      <c r="AN62" s="914"/>
      <c r="AO62" s="914"/>
      <c r="AP62" s="914"/>
      <c r="AQ62" s="914"/>
      <c r="AR62" s="914"/>
      <c r="AS62" s="914"/>
      <c r="AT62" s="914"/>
      <c r="AU62" s="914"/>
      <c r="AV62" s="914"/>
      <c r="AW62" s="914"/>
      <c r="AX62" s="914"/>
      <c r="AY62" s="914"/>
      <c r="AZ62" s="919"/>
      <c r="BA62" s="919"/>
      <c r="BB62" s="919"/>
      <c r="BC62" s="919"/>
      <c r="BD62" s="919"/>
      <c r="BE62" s="908"/>
      <c r="BF62" s="908"/>
      <c r="BG62" s="908"/>
      <c r="BH62" s="908"/>
      <c r="BI62" s="909"/>
      <c r="BJ62" s="929" t="s">
        <v>414</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415</v>
      </c>
      <c r="C63" s="875"/>
      <c r="D63" s="875"/>
      <c r="E63" s="875"/>
      <c r="F63" s="875"/>
      <c r="G63" s="875"/>
      <c r="H63" s="875"/>
      <c r="I63" s="875"/>
      <c r="J63" s="875"/>
      <c r="K63" s="875"/>
      <c r="L63" s="875"/>
      <c r="M63" s="875"/>
      <c r="N63" s="875"/>
      <c r="O63" s="875"/>
      <c r="P63" s="876"/>
      <c r="Q63" s="920"/>
      <c r="R63" s="921"/>
      <c r="S63" s="921"/>
      <c r="T63" s="921"/>
      <c r="U63" s="921"/>
      <c r="V63" s="921"/>
      <c r="W63" s="921"/>
      <c r="X63" s="921"/>
      <c r="Y63" s="921"/>
      <c r="Z63" s="921"/>
      <c r="AA63" s="922"/>
      <c r="AB63" s="923"/>
      <c r="AC63" s="923"/>
      <c r="AD63" s="923"/>
      <c r="AE63" s="924"/>
      <c r="AF63" s="925">
        <v>358</v>
      </c>
      <c r="AG63" s="926"/>
      <c r="AH63" s="926"/>
      <c r="AI63" s="926"/>
      <c r="AJ63" s="927"/>
      <c r="AK63" s="928"/>
      <c r="AL63" s="921"/>
      <c r="AM63" s="921"/>
      <c r="AN63" s="921"/>
      <c r="AO63" s="921"/>
      <c r="AP63" s="926">
        <f>SUM(AP28:AT62)</f>
        <v>6522</v>
      </c>
      <c r="AQ63" s="926"/>
      <c r="AR63" s="926"/>
      <c r="AS63" s="926"/>
      <c r="AT63" s="926"/>
      <c r="AU63" s="926">
        <f>SUM(AU28:AY62)</f>
        <v>4394</v>
      </c>
      <c r="AV63" s="926"/>
      <c r="AW63" s="926"/>
      <c r="AX63" s="926"/>
      <c r="AY63" s="926"/>
      <c r="AZ63" s="933"/>
      <c r="BA63" s="933"/>
      <c r="BB63" s="933"/>
      <c r="BC63" s="933"/>
      <c r="BD63" s="933"/>
      <c r="BE63" s="934"/>
      <c r="BF63" s="934"/>
      <c r="BG63" s="934"/>
      <c r="BH63" s="934"/>
      <c r="BI63" s="935"/>
      <c r="BJ63" s="936" t="s">
        <v>393</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9" t="s">
        <v>421</v>
      </c>
      <c r="AG66" s="894"/>
      <c r="AH66" s="894"/>
      <c r="AI66" s="894"/>
      <c r="AJ66" s="940"/>
      <c r="AK66" s="801" t="s">
        <v>400</v>
      </c>
      <c r="AL66" s="825"/>
      <c r="AM66" s="825"/>
      <c r="AN66" s="825"/>
      <c r="AO66" s="826"/>
      <c r="AP66" s="801" t="s">
        <v>422</v>
      </c>
      <c r="AQ66" s="802"/>
      <c r="AR66" s="802"/>
      <c r="AS66" s="802"/>
      <c r="AT66" s="803"/>
      <c r="AU66" s="801" t="s">
        <v>423</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1"/>
      <c r="AG67" s="897"/>
      <c r="AH67" s="897"/>
      <c r="AI67" s="897"/>
      <c r="AJ67" s="942"/>
      <c r="AK67" s="94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590</v>
      </c>
      <c r="C68" s="957"/>
      <c r="D68" s="957"/>
      <c r="E68" s="957"/>
      <c r="F68" s="957"/>
      <c r="G68" s="957"/>
      <c r="H68" s="957"/>
      <c r="I68" s="957"/>
      <c r="J68" s="957"/>
      <c r="K68" s="957"/>
      <c r="L68" s="957"/>
      <c r="M68" s="957"/>
      <c r="N68" s="957"/>
      <c r="O68" s="957"/>
      <c r="P68" s="958"/>
      <c r="Q68" s="959">
        <v>1441</v>
      </c>
      <c r="R68" s="953"/>
      <c r="S68" s="953"/>
      <c r="T68" s="953"/>
      <c r="U68" s="953"/>
      <c r="V68" s="953">
        <v>1441</v>
      </c>
      <c r="W68" s="953"/>
      <c r="X68" s="953"/>
      <c r="Y68" s="953"/>
      <c r="Z68" s="953"/>
      <c r="AA68" s="953">
        <f>Q68-V68</f>
        <v>0</v>
      </c>
      <c r="AB68" s="953"/>
      <c r="AC68" s="953"/>
      <c r="AD68" s="953"/>
      <c r="AE68" s="953"/>
      <c r="AF68" s="953">
        <v>0</v>
      </c>
      <c r="AG68" s="953"/>
      <c r="AH68" s="953"/>
      <c r="AI68" s="953"/>
      <c r="AJ68" s="953"/>
      <c r="AK68" s="953">
        <v>106</v>
      </c>
      <c r="AL68" s="953"/>
      <c r="AM68" s="953"/>
      <c r="AN68" s="953"/>
      <c r="AO68" s="953"/>
      <c r="AP68" s="953">
        <v>0</v>
      </c>
      <c r="AQ68" s="953"/>
      <c r="AR68" s="953"/>
      <c r="AS68" s="953"/>
      <c r="AT68" s="953"/>
      <c r="AU68" s="953" t="s">
        <v>603</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591</v>
      </c>
      <c r="C69" s="961"/>
      <c r="D69" s="961"/>
      <c r="E69" s="961"/>
      <c r="F69" s="961"/>
      <c r="G69" s="961"/>
      <c r="H69" s="961"/>
      <c r="I69" s="961"/>
      <c r="J69" s="961"/>
      <c r="K69" s="961"/>
      <c r="L69" s="961"/>
      <c r="M69" s="961"/>
      <c r="N69" s="961"/>
      <c r="O69" s="961"/>
      <c r="P69" s="962"/>
      <c r="Q69" s="963">
        <v>4724</v>
      </c>
      <c r="R69" s="911"/>
      <c r="S69" s="911"/>
      <c r="T69" s="911"/>
      <c r="U69" s="911"/>
      <c r="V69" s="911">
        <v>4670</v>
      </c>
      <c r="W69" s="911"/>
      <c r="X69" s="911"/>
      <c r="Y69" s="911"/>
      <c r="Z69" s="911"/>
      <c r="AA69" s="911">
        <f>Q69-V69</f>
        <v>54</v>
      </c>
      <c r="AB69" s="911"/>
      <c r="AC69" s="911"/>
      <c r="AD69" s="911"/>
      <c r="AE69" s="911"/>
      <c r="AF69" s="911">
        <v>16</v>
      </c>
      <c r="AG69" s="911"/>
      <c r="AH69" s="911"/>
      <c r="AI69" s="911"/>
      <c r="AJ69" s="911"/>
      <c r="AK69" s="911">
        <v>38</v>
      </c>
      <c r="AL69" s="911"/>
      <c r="AM69" s="911"/>
      <c r="AN69" s="911"/>
      <c r="AO69" s="911"/>
      <c r="AP69" s="911">
        <v>0</v>
      </c>
      <c r="AQ69" s="911"/>
      <c r="AR69" s="911"/>
      <c r="AS69" s="911"/>
      <c r="AT69" s="911"/>
      <c r="AU69" s="911" t="s">
        <v>604</v>
      </c>
      <c r="AV69" s="911"/>
      <c r="AW69" s="911"/>
      <c r="AX69" s="911"/>
      <c r="AY69" s="911"/>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592</v>
      </c>
      <c r="C70" s="961"/>
      <c r="D70" s="961"/>
      <c r="E70" s="961"/>
      <c r="F70" s="961"/>
      <c r="G70" s="961"/>
      <c r="H70" s="961"/>
      <c r="I70" s="961"/>
      <c r="J70" s="961"/>
      <c r="K70" s="961"/>
      <c r="L70" s="961"/>
      <c r="M70" s="961"/>
      <c r="N70" s="961"/>
      <c r="O70" s="961"/>
      <c r="P70" s="962"/>
      <c r="Q70" s="963">
        <v>148</v>
      </c>
      <c r="R70" s="911"/>
      <c r="S70" s="911"/>
      <c r="T70" s="911"/>
      <c r="U70" s="911"/>
      <c r="V70" s="911">
        <v>102</v>
      </c>
      <c r="W70" s="911"/>
      <c r="X70" s="911"/>
      <c r="Y70" s="911"/>
      <c r="Z70" s="911"/>
      <c r="AA70" s="911">
        <f t="shared" ref="AA70:AA75" si="0">Q70-V70</f>
        <v>46</v>
      </c>
      <c r="AB70" s="911"/>
      <c r="AC70" s="911"/>
      <c r="AD70" s="911"/>
      <c r="AE70" s="911"/>
      <c r="AF70" s="911">
        <v>46</v>
      </c>
      <c r="AG70" s="911"/>
      <c r="AH70" s="911"/>
      <c r="AI70" s="911"/>
      <c r="AJ70" s="911"/>
      <c r="AK70" s="911">
        <v>0</v>
      </c>
      <c r="AL70" s="911"/>
      <c r="AM70" s="911"/>
      <c r="AN70" s="911"/>
      <c r="AO70" s="911"/>
      <c r="AP70" s="911">
        <v>0</v>
      </c>
      <c r="AQ70" s="911"/>
      <c r="AR70" s="911"/>
      <c r="AS70" s="911"/>
      <c r="AT70" s="911"/>
      <c r="AU70" s="911" t="s">
        <v>604</v>
      </c>
      <c r="AV70" s="911"/>
      <c r="AW70" s="911"/>
      <c r="AX70" s="911"/>
      <c r="AY70" s="911"/>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593</v>
      </c>
      <c r="C71" s="961"/>
      <c r="D71" s="961"/>
      <c r="E71" s="961"/>
      <c r="F71" s="961"/>
      <c r="G71" s="961"/>
      <c r="H71" s="961"/>
      <c r="I71" s="961"/>
      <c r="J71" s="961"/>
      <c r="K71" s="961"/>
      <c r="L71" s="961"/>
      <c r="M71" s="961"/>
      <c r="N71" s="961"/>
      <c r="O71" s="961"/>
      <c r="P71" s="962"/>
      <c r="Q71" s="963">
        <v>118</v>
      </c>
      <c r="R71" s="911"/>
      <c r="S71" s="911"/>
      <c r="T71" s="911"/>
      <c r="U71" s="911"/>
      <c r="V71" s="911">
        <v>116</v>
      </c>
      <c r="W71" s="911"/>
      <c r="X71" s="911"/>
      <c r="Y71" s="911"/>
      <c r="Z71" s="911"/>
      <c r="AA71" s="911">
        <f t="shared" si="0"/>
        <v>2</v>
      </c>
      <c r="AB71" s="911"/>
      <c r="AC71" s="911"/>
      <c r="AD71" s="911"/>
      <c r="AE71" s="911"/>
      <c r="AF71" s="911">
        <v>1</v>
      </c>
      <c r="AG71" s="911"/>
      <c r="AH71" s="911"/>
      <c r="AI71" s="911"/>
      <c r="AJ71" s="911"/>
      <c r="AK71" s="911">
        <v>17</v>
      </c>
      <c r="AL71" s="911"/>
      <c r="AM71" s="911"/>
      <c r="AN71" s="911"/>
      <c r="AO71" s="911"/>
      <c r="AP71" s="911">
        <v>0</v>
      </c>
      <c r="AQ71" s="911"/>
      <c r="AR71" s="911"/>
      <c r="AS71" s="911"/>
      <c r="AT71" s="911"/>
      <c r="AU71" s="911" t="s">
        <v>603</v>
      </c>
      <c r="AV71" s="911"/>
      <c r="AW71" s="911"/>
      <c r="AX71" s="911"/>
      <c r="AY71" s="911"/>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594</v>
      </c>
      <c r="C72" s="961"/>
      <c r="D72" s="961"/>
      <c r="E72" s="961"/>
      <c r="F72" s="961"/>
      <c r="G72" s="961"/>
      <c r="H72" s="961"/>
      <c r="I72" s="961"/>
      <c r="J72" s="961"/>
      <c r="K72" s="961"/>
      <c r="L72" s="961"/>
      <c r="M72" s="961"/>
      <c r="N72" s="961"/>
      <c r="O72" s="961"/>
      <c r="P72" s="962"/>
      <c r="Q72" s="963">
        <v>167</v>
      </c>
      <c r="R72" s="911"/>
      <c r="S72" s="911"/>
      <c r="T72" s="911"/>
      <c r="U72" s="911"/>
      <c r="V72" s="911">
        <v>166</v>
      </c>
      <c r="W72" s="911"/>
      <c r="X72" s="911"/>
      <c r="Y72" s="911"/>
      <c r="Z72" s="911"/>
      <c r="AA72" s="911">
        <f t="shared" si="0"/>
        <v>1</v>
      </c>
      <c r="AB72" s="911"/>
      <c r="AC72" s="911"/>
      <c r="AD72" s="911"/>
      <c r="AE72" s="911"/>
      <c r="AF72" s="911">
        <v>1</v>
      </c>
      <c r="AG72" s="911"/>
      <c r="AH72" s="911"/>
      <c r="AI72" s="911"/>
      <c r="AJ72" s="911"/>
      <c r="AK72" s="911">
        <v>2</v>
      </c>
      <c r="AL72" s="911"/>
      <c r="AM72" s="911"/>
      <c r="AN72" s="911"/>
      <c r="AO72" s="911"/>
      <c r="AP72" s="911">
        <v>0</v>
      </c>
      <c r="AQ72" s="911"/>
      <c r="AR72" s="911"/>
      <c r="AS72" s="911"/>
      <c r="AT72" s="911"/>
      <c r="AU72" s="911" t="s">
        <v>604</v>
      </c>
      <c r="AV72" s="911"/>
      <c r="AW72" s="911"/>
      <c r="AX72" s="911"/>
      <c r="AY72" s="911"/>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595</v>
      </c>
      <c r="C73" s="961"/>
      <c r="D73" s="961"/>
      <c r="E73" s="961"/>
      <c r="F73" s="961"/>
      <c r="G73" s="961"/>
      <c r="H73" s="961"/>
      <c r="I73" s="961"/>
      <c r="J73" s="961"/>
      <c r="K73" s="961"/>
      <c r="L73" s="961"/>
      <c r="M73" s="961"/>
      <c r="N73" s="961"/>
      <c r="O73" s="961"/>
      <c r="P73" s="962"/>
      <c r="Q73" s="963">
        <v>131</v>
      </c>
      <c r="R73" s="911"/>
      <c r="S73" s="911"/>
      <c r="T73" s="911"/>
      <c r="U73" s="911"/>
      <c r="V73" s="911">
        <v>95</v>
      </c>
      <c r="W73" s="911"/>
      <c r="X73" s="911"/>
      <c r="Y73" s="911"/>
      <c r="Z73" s="911"/>
      <c r="AA73" s="911">
        <f t="shared" si="0"/>
        <v>36</v>
      </c>
      <c r="AB73" s="911"/>
      <c r="AC73" s="911"/>
      <c r="AD73" s="911"/>
      <c r="AE73" s="911"/>
      <c r="AF73" s="911">
        <v>36</v>
      </c>
      <c r="AG73" s="911"/>
      <c r="AH73" s="911"/>
      <c r="AI73" s="911"/>
      <c r="AJ73" s="911"/>
      <c r="AK73" s="911">
        <v>0</v>
      </c>
      <c r="AL73" s="911"/>
      <c r="AM73" s="911"/>
      <c r="AN73" s="911"/>
      <c r="AO73" s="911"/>
      <c r="AP73" s="911">
        <v>0</v>
      </c>
      <c r="AQ73" s="911"/>
      <c r="AR73" s="911"/>
      <c r="AS73" s="911"/>
      <c r="AT73" s="911"/>
      <c r="AU73" s="911" t="s">
        <v>604</v>
      </c>
      <c r="AV73" s="911"/>
      <c r="AW73" s="911"/>
      <c r="AX73" s="911"/>
      <c r="AY73" s="911"/>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596</v>
      </c>
      <c r="C74" s="961"/>
      <c r="D74" s="961"/>
      <c r="E74" s="961"/>
      <c r="F74" s="961"/>
      <c r="G74" s="961"/>
      <c r="H74" s="961"/>
      <c r="I74" s="961"/>
      <c r="J74" s="961"/>
      <c r="K74" s="961"/>
      <c r="L74" s="961"/>
      <c r="M74" s="961"/>
      <c r="N74" s="961"/>
      <c r="O74" s="961"/>
      <c r="P74" s="962"/>
      <c r="Q74" s="963">
        <v>807</v>
      </c>
      <c r="R74" s="911"/>
      <c r="S74" s="911"/>
      <c r="T74" s="911"/>
      <c r="U74" s="911"/>
      <c r="V74" s="911">
        <v>807</v>
      </c>
      <c r="W74" s="911"/>
      <c r="X74" s="911"/>
      <c r="Y74" s="911"/>
      <c r="Z74" s="911"/>
      <c r="AA74" s="911">
        <f t="shared" si="0"/>
        <v>0</v>
      </c>
      <c r="AB74" s="911"/>
      <c r="AC74" s="911"/>
      <c r="AD74" s="911"/>
      <c r="AE74" s="911"/>
      <c r="AF74" s="911">
        <v>0</v>
      </c>
      <c r="AG74" s="911"/>
      <c r="AH74" s="911"/>
      <c r="AI74" s="911"/>
      <c r="AJ74" s="911"/>
      <c r="AK74" s="911">
        <v>97</v>
      </c>
      <c r="AL74" s="911"/>
      <c r="AM74" s="911"/>
      <c r="AN74" s="911"/>
      <c r="AO74" s="911"/>
      <c r="AP74" s="911">
        <v>0</v>
      </c>
      <c r="AQ74" s="911"/>
      <c r="AR74" s="911"/>
      <c r="AS74" s="911"/>
      <c r="AT74" s="911"/>
      <c r="AU74" s="911" t="s">
        <v>610</v>
      </c>
      <c r="AV74" s="911"/>
      <c r="AW74" s="911"/>
      <c r="AX74" s="911"/>
      <c r="AY74" s="911"/>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t="s">
        <v>597</v>
      </c>
      <c r="C75" s="961"/>
      <c r="D75" s="961"/>
      <c r="E75" s="961"/>
      <c r="F75" s="961"/>
      <c r="G75" s="961"/>
      <c r="H75" s="961"/>
      <c r="I75" s="961"/>
      <c r="J75" s="961"/>
      <c r="K75" s="961"/>
      <c r="L75" s="961"/>
      <c r="M75" s="961"/>
      <c r="N75" s="961"/>
      <c r="O75" s="961"/>
      <c r="P75" s="962"/>
      <c r="Q75" s="966">
        <v>13584</v>
      </c>
      <c r="R75" s="967"/>
      <c r="S75" s="967"/>
      <c r="T75" s="967"/>
      <c r="U75" s="910"/>
      <c r="V75" s="968">
        <v>13134</v>
      </c>
      <c r="W75" s="967"/>
      <c r="X75" s="967"/>
      <c r="Y75" s="967"/>
      <c r="Z75" s="910"/>
      <c r="AA75" s="911">
        <f t="shared" si="0"/>
        <v>450</v>
      </c>
      <c r="AB75" s="911"/>
      <c r="AC75" s="911"/>
      <c r="AD75" s="911"/>
      <c r="AE75" s="911"/>
      <c r="AF75" s="968">
        <v>447</v>
      </c>
      <c r="AG75" s="967"/>
      <c r="AH75" s="967"/>
      <c r="AI75" s="967"/>
      <c r="AJ75" s="910"/>
      <c r="AK75" s="968">
        <v>156</v>
      </c>
      <c r="AL75" s="967"/>
      <c r="AM75" s="967"/>
      <c r="AN75" s="967"/>
      <c r="AO75" s="910"/>
      <c r="AP75" s="968">
        <v>3105</v>
      </c>
      <c r="AQ75" s="967"/>
      <c r="AR75" s="967"/>
      <c r="AS75" s="967"/>
      <c r="AT75" s="910"/>
      <c r="AU75" s="968" t="s">
        <v>604</v>
      </c>
      <c r="AV75" s="967"/>
      <c r="AW75" s="967"/>
      <c r="AX75" s="967"/>
      <c r="AY75" s="910"/>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0"/>
      <c r="V76" s="968"/>
      <c r="W76" s="967"/>
      <c r="X76" s="967"/>
      <c r="Y76" s="967"/>
      <c r="Z76" s="910"/>
      <c r="AA76" s="968"/>
      <c r="AB76" s="967"/>
      <c r="AC76" s="967"/>
      <c r="AD76" s="967"/>
      <c r="AE76" s="910"/>
      <c r="AF76" s="968"/>
      <c r="AG76" s="967"/>
      <c r="AH76" s="967"/>
      <c r="AI76" s="967"/>
      <c r="AJ76" s="910"/>
      <c r="AK76" s="968"/>
      <c r="AL76" s="967"/>
      <c r="AM76" s="967"/>
      <c r="AN76" s="967"/>
      <c r="AO76" s="910"/>
      <c r="AP76" s="968"/>
      <c r="AQ76" s="967"/>
      <c r="AR76" s="967"/>
      <c r="AS76" s="967"/>
      <c r="AT76" s="910"/>
      <c r="AU76" s="968"/>
      <c r="AV76" s="967"/>
      <c r="AW76" s="967"/>
      <c r="AX76" s="967"/>
      <c r="AY76" s="910"/>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0"/>
      <c r="V77" s="968"/>
      <c r="W77" s="967"/>
      <c r="X77" s="967"/>
      <c r="Y77" s="967"/>
      <c r="Z77" s="910"/>
      <c r="AA77" s="968"/>
      <c r="AB77" s="967"/>
      <c r="AC77" s="967"/>
      <c r="AD77" s="967"/>
      <c r="AE77" s="910"/>
      <c r="AF77" s="968"/>
      <c r="AG77" s="967"/>
      <c r="AH77" s="967"/>
      <c r="AI77" s="967"/>
      <c r="AJ77" s="910"/>
      <c r="AK77" s="968"/>
      <c r="AL77" s="967"/>
      <c r="AM77" s="967"/>
      <c r="AN77" s="967"/>
      <c r="AO77" s="910"/>
      <c r="AP77" s="968"/>
      <c r="AQ77" s="967"/>
      <c r="AR77" s="967"/>
      <c r="AS77" s="967"/>
      <c r="AT77" s="910"/>
      <c r="AU77" s="968"/>
      <c r="AV77" s="967"/>
      <c r="AW77" s="967"/>
      <c r="AX77" s="967"/>
      <c r="AY77" s="910"/>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391</v>
      </c>
      <c r="B88" s="874" t="s">
        <v>424</v>
      </c>
      <c r="C88" s="875"/>
      <c r="D88" s="875"/>
      <c r="E88" s="875"/>
      <c r="F88" s="875"/>
      <c r="G88" s="875"/>
      <c r="H88" s="875"/>
      <c r="I88" s="875"/>
      <c r="J88" s="875"/>
      <c r="K88" s="875"/>
      <c r="L88" s="875"/>
      <c r="M88" s="875"/>
      <c r="N88" s="875"/>
      <c r="O88" s="875"/>
      <c r="P88" s="876"/>
      <c r="Q88" s="920"/>
      <c r="R88" s="921"/>
      <c r="S88" s="921"/>
      <c r="T88" s="921"/>
      <c r="U88" s="921"/>
      <c r="V88" s="921"/>
      <c r="W88" s="921"/>
      <c r="X88" s="921"/>
      <c r="Y88" s="921"/>
      <c r="Z88" s="921"/>
      <c r="AA88" s="921"/>
      <c r="AB88" s="921"/>
      <c r="AC88" s="921"/>
      <c r="AD88" s="921"/>
      <c r="AE88" s="921"/>
      <c r="AF88" s="926">
        <v>547</v>
      </c>
      <c r="AG88" s="926"/>
      <c r="AH88" s="926"/>
      <c r="AI88" s="926"/>
      <c r="AJ88" s="926"/>
      <c r="AK88" s="921"/>
      <c r="AL88" s="921"/>
      <c r="AM88" s="921"/>
      <c r="AN88" s="921"/>
      <c r="AO88" s="921"/>
      <c r="AP88" s="926">
        <v>3105</v>
      </c>
      <c r="AQ88" s="926"/>
      <c r="AR88" s="926"/>
      <c r="AS88" s="926"/>
      <c r="AT88" s="926"/>
      <c r="AU88" s="926"/>
      <c r="AV88" s="926"/>
      <c r="AW88" s="926"/>
      <c r="AX88" s="926"/>
      <c r="AY88" s="926"/>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425</v>
      </c>
      <c r="BS102" s="875"/>
      <c r="BT102" s="875"/>
      <c r="BU102" s="875"/>
      <c r="BV102" s="875"/>
      <c r="BW102" s="875"/>
      <c r="BX102" s="875"/>
      <c r="BY102" s="875"/>
      <c r="BZ102" s="875"/>
      <c r="CA102" s="875"/>
      <c r="CB102" s="875"/>
      <c r="CC102" s="875"/>
      <c r="CD102" s="875"/>
      <c r="CE102" s="875"/>
      <c r="CF102" s="875"/>
      <c r="CG102" s="876"/>
      <c r="CH102" s="976"/>
      <c r="CI102" s="923"/>
      <c r="CJ102" s="923"/>
      <c r="CK102" s="923"/>
      <c r="CL102" s="977"/>
      <c r="CM102" s="976"/>
      <c r="CN102" s="923"/>
      <c r="CO102" s="923"/>
      <c r="CP102" s="923"/>
      <c r="CQ102" s="977"/>
      <c r="CR102" s="978"/>
      <c r="CS102" s="937"/>
      <c r="CT102" s="937"/>
      <c r="CU102" s="937"/>
      <c r="CV102" s="979"/>
      <c r="CW102" s="978"/>
      <c r="CX102" s="937"/>
      <c r="CY102" s="937"/>
      <c r="CZ102" s="937"/>
      <c r="DA102" s="979"/>
      <c r="DB102" s="978"/>
      <c r="DC102" s="937"/>
      <c r="DD102" s="937"/>
      <c r="DE102" s="937"/>
      <c r="DF102" s="979"/>
      <c r="DG102" s="978"/>
      <c r="DH102" s="937"/>
      <c r="DI102" s="937"/>
      <c r="DJ102" s="937"/>
      <c r="DK102" s="979"/>
      <c r="DL102" s="978"/>
      <c r="DM102" s="937"/>
      <c r="DN102" s="937"/>
      <c r="DO102" s="937"/>
      <c r="DP102" s="979"/>
      <c r="DQ102" s="978"/>
      <c r="DR102" s="937"/>
      <c r="DS102" s="937"/>
      <c r="DT102" s="937"/>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308</v>
      </c>
      <c r="AG109" s="981"/>
      <c r="AH109" s="981"/>
      <c r="AI109" s="981"/>
      <c r="AJ109" s="982"/>
      <c r="AK109" s="980" t="s">
        <v>307</v>
      </c>
      <c r="AL109" s="981"/>
      <c r="AM109" s="981"/>
      <c r="AN109" s="981"/>
      <c r="AO109" s="982"/>
      <c r="AP109" s="980" t="s">
        <v>434</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308</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308</v>
      </c>
      <c r="DM109" s="981"/>
      <c r="DN109" s="981"/>
      <c r="DO109" s="981"/>
      <c r="DP109" s="982"/>
      <c r="DQ109" s="980" t="s">
        <v>307</v>
      </c>
      <c r="DR109" s="981"/>
      <c r="DS109" s="981"/>
      <c r="DT109" s="981"/>
      <c r="DU109" s="982"/>
      <c r="DV109" s="980" t="s">
        <v>434</v>
      </c>
      <c r="DW109" s="981"/>
      <c r="DX109" s="981"/>
      <c r="DY109" s="981"/>
      <c r="DZ109" s="983"/>
    </row>
    <row r="110" spans="1:131" s="247"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1889543</v>
      </c>
      <c r="AB110" s="988"/>
      <c r="AC110" s="988"/>
      <c r="AD110" s="988"/>
      <c r="AE110" s="989"/>
      <c r="AF110" s="990">
        <v>1814595</v>
      </c>
      <c r="AG110" s="988"/>
      <c r="AH110" s="988"/>
      <c r="AI110" s="988"/>
      <c r="AJ110" s="989"/>
      <c r="AK110" s="990">
        <v>1764441</v>
      </c>
      <c r="AL110" s="988"/>
      <c r="AM110" s="988"/>
      <c r="AN110" s="988"/>
      <c r="AO110" s="989"/>
      <c r="AP110" s="991">
        <v>27.9</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18077860</v>
      </c>
      <c r="BR110" s="1023"/>
      <c r="BS110" s="1023"/>
      <c r="BT110" s="1023"/>
      <c r="BU110" s="1023"/>
      <c r="BV110" s="1023">
        <v>18242496</v>
      </c>
      <c r="BW110" s="1023"/>
      <c r="BX110" s="1023"/>
      <c r="BY110" s="1023"/>
      <c r="BZ110" s="1023"/>
      <c r="CA110" s="1023">
        <v>18852551</v>
      </c>
      <c r="CB110" s="1023"/>
      <c r="CC110" s="1023"/>
      <c r="CD110" s="1023"/>
      <c r="CE110" s="1023"/>
      <c r="CF110" s="1037">
        <v>297.7</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440</v>
      </c>
      <c r="DM110" s="1023"/>
      <c r="DN110" s="1023"/>
      <c r="DO110" s="1023"/>
      <c r="DP110" s="1023"/>
      <c r="DQ110" s="1023" t="s">
        <v>441</v>
      </c>
      <c r="DR110" s="1023"/>
      <c r="DS110" s="1023"/>
      <c r="DT110" s="1023"/>
      <c r="DU110" s="1023"/>
      <c r="DV110" s="1024" t="s">
        <v>393</v>
      </c>
      <c r="DW110" s="1024"/>
      <c r="DX110" s="1024"/>
      <c r="DY110" s="1024"/>
      <c r="DZ110" s="1025"/>
    </row>
    <row r="111" spans="1:131" s="247"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410</v>
      </c>
      <c r="AB111" s="1030"/>
      <c r="AC111" s="1030"/>
      <c r="AD111" s="1030"/>
      <c r="AE111" s="1031"/>
      <c r="AF111" s="1032" t="s">
        <v>440</v>
      </c>
      <c r="AG111" s="1030"/>
      <c r="AH111" s="1030"/>
      <c r="AI111" s="1030"/>
      <c r="AJ111" s="1031"/>
      <c r="AK111" s="1032" t="s">
        <v>440</v>
      </c>
      <c r="AL111" s="1030"/>
      <c r="AM111" s="1030"/>
      <c r="AN111" s="1030"/>
      <c r="AO111" s="1031"/>
      <c r="AP111" s="1033" t="s">
        <v>410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410</v>
      </c>
      <c r="BR111" s="1016"/>
      <c r="BS111" s="1016"/>
      <c r="BT111" s="1016"/>
      <c r="BU111" s="1016"/>
      <c r="BV111" s="1016" t="s">
        <v>410</v>
      </c>
      <c r="BW111" s="1016"/>
      <c r="BX111" s="1016"/>
      <c r="BY111" s="1016"/>
      <c r="BZ111" s="1016"/>
      <c r="CA111" s="1016" t="s">
        <v>440</v>
      </c>
      <c r="CB111" s="1016"/>
      <c r="CC111" s="1016"/>
      <c r="CD111" s="1016"/>
      <c r="CE111" s="1016"/>
      <c r="CF111" s="1010" t="s">
        <v>410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410</v>
      </c>
      <c r="DM111" s="1016"/>
      <c r="DN111" s="1016"/>
      <c r="DO111" s="1016"/>
      <c r="DP111" s="1016"/>
      <c r="DQ111" s="1016" t="s">
        <v>440</v>
      </c>
      <c r="DR111" s="1016"/>
      <c r="DS111" s="1016"/>
      <c r="DT111" s="1016"/>
      <c r="DU111" s="1016"/>
      <c r="DV111" s="1017" t="s">
        <v>440</v>
      </c>
      <c r="DW111" s="1017"/>
      <c r="DX111" s="1017"/>
      <c r="DY111" s="1017"/>
      <c r="DZ111" s="1018"/>
    </row>
    <row r="112" spans="1:131" s="247"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393</v>
      </c>
      <c r="AB112" s="1055"/>
      <c r="AC112" s="1055"/>
      <c r="AD112" s="1055"/>
      <c r="AE112" s="1056"/>
      <c r="AF112" s="1057" t="s">
        <v>393</v>
      </c>
      <c r="AG112" s="1055"/>
      <c r="AH112" s="1055"/>
      <c r="AI112" s="1055"/>
      <c r="AJ112" s="1056"/>
      <c r="AK112" s="1057" t="s">
        <v>393</v>
      </c>
      <c r="AL112" s="1055"/>
      <c r="AM112" s="1055"/>
      <c r="AN112" s="1055"/>
      <c r="AO112" s="1056"/>
      <c r="AP112" s="1058" t="s">
        <v>393</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4032109</v>
      </c>
      <c r="BR112" s="1016"/>
      <c r="BS112" s="1016"/>
      <c r="BT112" s="1016"/>
      <c r="BU112" s="1016"/>
      <c r="BV112" s="1016">
        <v>3975634</v>
      </c>
      <c r="BW112" s="1016"/>
      <c r="BX112" s="1016"/>
      <c r="BY112" s="1016"/>
      <c r="BZ112" s="1016"/>
      <c r="CA112" s="1016">
        <v>3985867</v>
      </c>
      <c r="CB112" s="1016"/>
      <c r="CC112" s="1016"/>
      <c r="CD112" s="1016"/>
      <c r="CE112" s="1016"/>
      <c r="CF112" s="1010">
        <v>62.9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393</v>
      </c>
      <c r="DH112" s="1016"/>
      <c r="DI112" s="1016"/>
      <c r="DJ112" s="1016"/>
      <c r="DK112" s="1016"/>
      <c r="DL112" s="1016" t="s">
        <v>393</v>
      </c>
      <c r="DM112" s="1016"/>
      <c r="DN112" s="1016"/>
      <c r="DO112" s="1016"/>
      <c r="DP112" s="1016"/>
      <c r="DQ112" s="1016" t="s">
        <v>449</v>
      </c>
      <c r="DR112" s="1016"/>
      <c r="DS112" s="1016"/>
      <c r="DT112" s="1016"/>
      <c r="DU112" s="1016"/>
      <c r="DV112" s="1017" t="s">
        <v>393</v>
      </c>
      <c r="DW112" s="1017"/>
      <c r="DX112" s="1017"/>
      <c r="DY112" s="1017"/>
      <c r="DZ112" s="1018"/>
    </row>
    <row r="113" spans="1:130" s="247"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363526</v>
      </c>
      <c r="AB113" s="1030"/>
      <c r="AC113" s="1030"/>
      <c r="AD113" s="1030"/>
      <c r="AE113" s="1031"/>
      <c r="AF113" s="1032">
        <v>353061</v>
      </c>
      <c r="AG113" s="1030"/>
      <c r="AH113" s="1030"/>
      <c r="AI113" s="1030"/>
      <c r="AJ113" s="1031"/>
      <c r="AK113" s="1032">
        <v>333649</v>
      </c>
      <c r="AL113" s="1030"/>
      <c r="AM113" s="1030"/>
      <c r="AN113" s="1030"/>
      <c r="AO113" s="1031"/>
      <c r="AP113" s="1033">
        <v>5.3</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152445</v>
      </c>
      <c r="BR113" s="1016"/>
      <c r="BS113" s="1016"/>
      <c r="BT113" s="1016"/>
      <c r="BU113" s="1016"/>
      <c r="BV113" s="1016">
        <v>133946</v>
      </c>
      <c r="BW113" s="1016"/>
      <c r="BX113" s="1016"/>
      <c r="BY113" s="1016"/>
      <c r="BZ113" s="1016"/>
      <c r="CA113" s="1016">
        <v>118893</v>
      </c>
      <c r="CB113" s="1016"/>
      <c r="CC113" s="1016"/>
      <c r="CD113" s="1016"/>
      <c r="CE113" s="1016"/>
      <c r="CF113" s="1010">
        <v>1.9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393</v>
      </c>
      <c r="DM113" s="1055"/>
      <c r="DN113" s="1055"/>
      <c r="DO113" s="1055"/>
      <c r="DP113" s="1056"/>
      <c r="DQ113" s="1057" t="s">
        <v>453</v>
      </c>
      <c r="DR113" s="1055"/>
      <c r="DS113" s="1055"/>
      <c r="DT113" s="1055"/>
      <c r="DU113" s="1056"/>
      <c r="DV113" s="1058" t="s">
        <v>449</v>
      </c>
      <c r="DW113" s="1059"/>
      <c r="DX113" s="1059"/>
      <c r="DY113" s="1059"/>
      <c r="DZ113" s="1060"/>
    </row>
    <row r="114" spans="1:130" s="247"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60324</v>
      </c>
      <c r="AB114" s="1055"/>
      <c r="AC114" s="1055"/>
      <c r="AD114" s="1055"/>
      <c r="AE114" s="1056"/>
      <c r="AF114" s="1057">
        <v>56005</v>
      </c>
      <c r="AG114" s="1055"/>
      <c r="AH114" s="1055"/>
      <c r="AI114" s="1055"/>
      <c r="AJ114" s="1056"/>
      <c r="AK114" s="1057">
        <v>26462</v>
      </c>
      <c r="AL114" s="1055"/>
      <c r="AM114" s="1055"/>
      <c r="AN114" s="1055"/>
      <c r="AO114" s="1056"/>
      <c r="AP114" s="1058">
        <v>0.4</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2588659</v>
      </c>
      <c r="BR114" s="1016"/>
      <c r="BS114" s="1016"/>
      <c r="BT114" s="1016"/>
      <c r="BU114" s="1016"/>
      <c r="BV114" s="1016">
        <v>2760845</v>
      </c>
      <c r="BW114" s="1016"/>
      <c r="BX114" s="1016"/>
      <c r="BY114" s="1016"/>
      <c r="BZ114" s="1016"/>
      <c r="CA114" s="1016">
        <v>2626550</v>
      </c>
      <c r="CB114" s="1016"/>
      <c r="CC114" s="1016"/>
      <c r="CD114" s="1016"/>
      <c r="CE114" s="1016"/>
      <c r="CF114" s="1010">
        <v>41.5</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453</v>
      </c>
      <c r="DM114" s="1055"/>
      <c r="DN114" s="1055"/>
      <c r="DO114" s="1055"/>
      <c r="DP114" s="1056"/>
      <c r="DQ114" s="1057" t="s">
        <v>393</v>
      </c>
      <c r="DR114" s="1055"/>
      <c r="DS114" s="1055"/>
      <c r="DT114" s="1055"/>
      <c r="DU114" s="1056"/>
      <c r="DV114" s="1058" t="s">
        <v>393</v>
      </c>
      <c r="DW114" s="1059"/>
      <c r="DX114" s="1059"/>
      <c r="DY114" s="1059"/>
      <c r="DZ114" s="1060"/>
    </row>
    <row r="115" spans="1:130" s="247"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393</v>
      </c>
      <c r="AB115" s="1030"/>
      <c r="AC115" s="1030"/>
      <c r="AD115" s="1030"/>
      <c r="AE115" s="1031"/>
      <c r="AF115" s="1032" t="s">
        <v>449</v>
      </c>
      <c r="AG115" s="1030"/>
      <c r="AH115" s="1030"/>
      <c r="AI115" s="1030"/>
      <c r="AJ115" s="1031"/>
      <c r="AK115" s="1032" t="s">
        <v>449</v>
      </c>
      <c r="AL115" s="1030"/>
      <c r="AM115" s="1030"/>
      <c r="AN115" s="1030"/>
      <c r="AO115" s="1031"/>
      <c r="AP115" s="1033" t="s">
        <v>393</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449</v>
      </c>
      <c r="BR115" s="1016"/>
      <c r="BS115" s="1016"/>
      <c r="BT115" s="1016"/>
      <c r="BU115" s="1016"/>
      <c r="BV115" s="1016" t="s">
        <v>393</v>
      </c>
      <c r="BW115" s="1016"/>
      <c r="BX115" s="1016"/>
      <c r="BY115" s="1016"/>
      <c r="BZ115" s="1016"/>
      <c r="CA115" s="1016" t="s">
        <v>393</v>
      </c>
      <c r="CB115" s="1016"/>
      <c r="CC115" s="1016"/>
      <c r="CD115" s="1016"/>
      <c r="CE115" s="1016"/>
      <c r="CF115" s="1010" t="s">
        <v>459</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393</v>
      </c>
      <c r="DH115" s="1055"/>
      <c r="DI115" s="1055"/>
      <c r="DJ115" s="1055"/>
      <c r="DK115" s="1056"/>
      <c r="DL115" s="1057" t="s">
        <v>393</v>
      </c>
      <c r="DM115" s="1055"/>
      <c r="DN115" s="1055"/>
      <c r="DO115" s="1055"/>
      <c r="DP115" s="1056"/>
      <c r="DQ115" s="1057" t="s">
        <v>453</v>
      </c>
      <c r="DR115" s="1055"/>
      <c r="DS115" s="1055"/>
      <c r="DT115" s="1055"/>
      <c r="DU115" s="1056"/>
      <c r="DV115" s="1058" t="s">
        <v>449</v>
      </c>
      <c r="DW115" s="1059"/>
      <c r="DX115" s="1059"/>
      <c r="DY115" s="1059"/>
      <c r="DZ115" s="1060"/>
    </row>
    <row r="116" spans="1:130" s="247"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v>
      </c>
      <c r="AB116" s="1055"/>
      <c r="AC116" s="1055"/>
      <c r="AD116" s="1055"/>
      <c r="AE116" s="1056"/>
      <c r="AF116" s="1057">
        <v>101</v>
      </c>
      <c r="AG116" s="1055"/>
      <c r="AH116" s="1055"/>
      <c r="AI116" s="1055"/>
      <c r="AJ116" s="1056"/>
      <c r="AK116" s="1057">
        <v>185</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393</v>
      </c>
      <c r="BW116" s="1016"/>
      <c r="BX116" s="1016"/>
      <c r="BY116" s="1016"/>
      <c r="BZ116" s="1016"/>
      <c r="CA116" s="1016" t="s">
        <v>393</v>
      </c>
      <c r="CB116" s="1016"/>
      <c r="CC116" s="1016"/>
      <c r="CD116" s="1016"/>
      <c r="CE116" s="1016"/>
      <c r="CF116" s="1010" t="s">
        <v>393</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393</v>
      </c>
      <c r="DH116" s="1055"/>
      <c r="DI116" s="1055"/>
      <c r="DJ116" s="1055"/>
      <c r="DK116" s="1056"/>
      <c r="DL116" s="1057" t="s">
        <v>393</v>
      </c>
      <c r="DM116" s="1055"/>
      <c r="DN116" s="1055"/>
      <c r="DO116" s="1055"/>
      <c r="DP116" s="1056"/>
      <c r="DQ116" s="1057" t="s">
        <v>449</v>
      </c>
      <c r="DR116" s="1055"/>
      <c r="DS116" s="1055"/>
      <c r="DT116" s="1055"/>
      <c r="DU116" s="1056"/>
      <c r="DV116" s="1058" t="s">
        <v>393</v>
      </c>
      <c r="DW116" s="1059"/>
      <c r="DX116" s="1059"/>
      <c r="DY116" s="1059"/>
      <c r="DZ116" s="1060"/>
    </row>
    <row r="117" spans="1:130" s="247"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2313397</v>
      </c>
      <c r="AB117" s="1073"/>
      <c r="AC117" s="1073"/>
      <c r="AD117" s="1073"/>
      <c r="AE117" s="1074"/>
      <c r="AF117" s="1075">
        <v>2223762</v>
      </c>
      <c r="AG117" s="1073"/>
      <c r="AH117" s="1073"/>
      <c r="AI117" s="1073"/>
      <c r="AJ117" s="1074"/>
      <c r="AK117" s="1075">
        <v>2124737</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410</v>
      </c>
      <c r="BR117" s="1016"/>
      <c r="BS117" s="1016"/>
      <c r="BT117" s="1016"/>
      <c r="BU117" s="1016"/>
      <c r="BV117" s="1016" t="s">
        <v>410</v>
      </c>
      <c r="BW117" s="1016"/>
      <c r="BX117" s="1016"/>
      <c r="BY117" s="1016"/>
      <c r="BZ117" s="1016"/>
      <c r="CA117" s="1016" t="s">
        <v>453</v>
      </c>
      <c r="CB117" s="1016"/>
      <c r="CC117" s="1016"/>
      <c r="CD117" s="1016"/>
      <c r="CE117" s="1016"/>
      <c r="CF117" s="1010" t="s">
        <v>393</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393</v>
      </c>
      <c r="DM117" s="1055"/>
      <c r="DN117" s="1055"/>
      <c r="DO117" s="1055"/>
      <c r="DP117" s="1056"/>
      <c r="DQ117" s="1057" t="s">
        <v>410</v>
      </c>
      <c r="DR117" s="1055"/>
      <c r="DS117" s="1055"/>
      <c r="DT117" s="1055"/>
      <c r="DU117" s="1056"/>
      <c r="DV117" s="1058" t="s">
        <v>393</v>
      </c>
      <c r="DW117" s="1059"/>
      <c r="DX117" s="1059"/>
      <c r="DY117" s="1059"/>
      <c r="DZ117" s="1060"/>
    </row>
    <row r="118" spans="1:130" s="247"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308</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393</v>
      </c>
      <c r="BR118" s="1094"/>
      <c r="BS118" s="1094"/>
      <c r="BT118" s="1094"/>
      <c r="BU118" s="1094"/>
      <c r="BV118" s="1094" t="s">
        <v>393</v>
      </c>
      <c r="BW118" s="1094"/>
      <c r="BX118" s="1094"/>
      <c r="BY118" s="1094"/>
      <c r="BZ118" s="1094"/>
      <c r="CA118" s="1094" t="s">
        <v>449</v>
      </c>
      <c r="CB118" s="1094"/>
      <c r="CC118" s="1094"/>
      <c r="CD118" s="1094"/>
      <c r="CE118" s="1094"/>
      <c r="CF118" s="1010" t="s">
        <v>393</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393</v>
      </c>
      <c r="DH118" s="1055"/>
      <c r="DI118" s="1055"/>
      <c r="DJ118" s="1055"/>
      <c r="DK118" s="1056"/>
      <c r="DL118" s="1057" t="s">
        <v>453</v>
      </c>
      <c r="DM118" s="1055"/>
      <c r="DN118" s="1055"/>
      <c r="DO118" s="1055"/>
      <c r="DP118" s="1056"/>
      <c r="DQ118" s="1057" t="s">
        <v>410</v>
      </c>
      <c r="DR118" s="1055"/>
      <c r="DS118" s="1055"/>
      <c r="DT118" s="1055"/>
      <c r="DU118" s="1056"/>
      <c r="DV118" s="1058" t="s">
        <v>393</v>
      </c>
      <c r="DW118" s="1059"/>
      <c r="DX118" s="1059"/>
      <c r="DY118" s="1059"/>
      <c r="DZ118" s="1060"/>
    </row>
    <row r="119" spans="1:130" s="247"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410</v>
      </c>
      <c r="AG119" s="988"/>
      <c r="AH119" s="988"/>
      <c r="AI119" s="988"/>
      <c r="AJ119" s="989"/>
      <c r="AK119" s="990" t="s">
        <v>393</v>
      </c>
      <c r="AL119" s="988"/>
      <c r="AM119" s="988"/>
      <c r="AN119" s="988"/>
      <c r="AO119" s="989"/>
      <c r="AP119" s="991" t="s">
        <v>393</v>
      </c>
      <c r="AQ119" s="992"/>
      <c r="AR119" s="992"/>
      <c r="AS119" s="992"/>
      <c r="AT119" s="993"/>
      <c r="AU119" s="998"/>
      <c r="AV119" s="999"/>
      <c r="AW119" s="999"/>
      <c r="AX119" s="999"/>
      <c r="AY119" s="999"/>
      <c r="AZ119" s="278" t="s">
        <v>186</v>
      </c>
      <c r="BA119" s="278"/>
      <c r="BB119" s="278"/>
      <c r="BC119" s="278"/>
      <c r="BD119" s="278"/>
      <c r="BE119" s="278"/>
      <c r="BF119" s="278"/>
      <c r="BG119" s="278"/>
      <c r="BH119" s="278"/>
      <c r="BI119" s="278"/>
      <c r="BJ119" s="278"/>
      <c r="BK119" s="278"/>
      <c r="BL119" s="278"/>
      <c r="BM119" s="278"/>
      <c r="BN119" s="278"/>
      <c r="BO119" s="1071" t="s">
        <v>469</v>
      </c>
      <c r="BP119" s="1102"/>
      <c r="BQ119" s="1093">
        <v>24851073</v>
      </c>
      <c r="BR119" s="1094"/>
      <c r="BS119" s="1094"/>
      <c r="BT119" s="1094"/>
      <c r="BU119" s="1094"/>
      <c r="BV119" s="1094">
        <v>25112921</v>
      </c>
      <c r="BW119" s="1094"/>
      <c r="BX119" s="1094"/>
      <c r="BY119" s="1094"/>
      <c r="BZ119" s="1094"/>
      <c r="CA119" s="1094">
        <v>25583861</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410</v>
      </c>
      <c r="DH119" s="1080"/>
      <c r="DI119" s="1080"/>
      <c r="DJ119" s="1080"/>
      <c r="DK119" s="1081"/>
      <c r="DL119" s="1079" t="s">
        <v>393</v>
      </c>
      <c r="DM119" s="1080"/>
      <c r="DN119" s="1080"/>
      <c r="DO119" s="1080"/>
      <c r="DP119" s="1081"/>
      <c r="DQ119" s="1079" t="s">
        <v>393</v>
      </c>
      <c r="DR119" s="1080"/>
      <c r="DS119" s="1080"/>
      <c r="DT119" s="1080"/>
      <c r="DU119" s="1081"/>
      <c r="DV119" s="1082" t="s">
        <v>453</v>
      </c>
      <c r="DW119" s="1083"/>
      <c r="DX119" s="1083"/>
      <c r="DY119" s="1083"/>
      <c r="DZ119" s="1084"/>
    </row>
    <row r="120" spans="1:130" s="247"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410</v>
      </c>
      <c r="AB120" s="1055"/>
      <c r="AC120" s="1055"/>
      <c r="AD120" s="1055"/>
      <c r="AE120" s="1056"/>
      <c r="AF120" s="1057" t="s">
        <v>393</v>
      </c>
      <c r="AG120" s="1055"/>
      <c r="AH120" s="1055"/>
      <c r="AI120" s="1055"/>
      <c r="AJ120" s="1056"/>
      <c r="AK120" s="1057" t="s">
        <v>393</v>
      </c>
      <c r="AL120" s="1055"/>
      <c r="AM120" s="1055"/>
      <c r="AN120" s="1055"/>
      <c r="AO120" s="1056"/>
      <c r="AP120" s="1058" t="s">
        <v>453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3928738</v>
      </c>
      <c r="BR120" s="1023"/>
      <c r="BS120" s="1023"/>
      <c r="BT120" s="1023"/>
      <c r="BU120" s="1023"/>
      <c r="BV120" s="1023">
        <v>4523458</v>
      </c>
      <c r="BW120" s="1023"/>
      <c r="BX120" s="1023"/>
      <c r="BY120" s="1023"/>
      <c r="BZ120" s="1023"/>
      <c r="CA120" s="1023">
        <v>4745311</v>
      </c>
      <c r="CB120" s="1023"/>
      <c r="CC120" s="1023"/>
      <c r="CD120" s="1023"/>
      <c r="CE120" s="1023"/>
      <c r="CF120" s="1037">
        <v>74.900000000000006</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3861047</v>
      </c>
      <c r="DH120" s="1023"/>
      <c r="DI120" s="1023"/>
      <c r="DJ120" s="1023"/>
      <c r="DK120" s="1023"/>
      <c r="DL120" s="1023">
        <v>3869392</v>
      </c>
      <c r="DM120" s="1023"/>
      <c r="DN120" s="1023"/>
      <c r="DO120" s="1023"/>
      <c r="DP120" s="1023"/>
      <c r="DQ120" s="1023">
        <v>3878104</v>
      </c>
      <c r="DR120" s="1023"/>
      <c r="DS120" s="1023"/>
      <c r="DT120" s="1023"/>
      <c r="DU120" s="1023"/>
      <c r="DV120" s="1024">
        <v>61.2</v>
      </c>
      <c r="DW120" s="1024"/>
      <c r="DX120" s="1024"/>
      <c r="DY120" s="1024"/>
      <c r="DZ120" s="1025"/>
    </row>
    <row r="121" spans="1:130" s="247"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393</v>
      </c>
      <c r="AB121" s="1055"/>
      <c r="AC121" s="1055"/>
      <c r="AD121" s="1055"/>
      <c r="AE121" s="1056"/>
      <c r="AF121" s="1057" t="s">
        <v>449</v>
      </c>
      <c r="AG121" s="1055"/>
      <c r="AH121" s="1055"/>
      <c r="AI121" s="1055"/>
      <c r="AJ121" s="1056"/>
      <c r="AK121" s="1057" t="s">
        <v>393</v>
      </c>
      <c r="AL121" s="1055"/>
      <c r="AM121" s="1055"/>
      <c r="AN121" s="1055"/>
      <c r="AO121" s="1056"/>
      <c r="AP121" s="1058" t="s">
        <v>393</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1241188</v>
      </c>
      <c r="BR121" s="1016"/>
      <c r="BS121" s="1016"/>
      <c r="BT121" s="1016"/>
      <c r="BU121" s="1016"/>
      <c r="BV121" s="1016">
        <v>1214266</v>
      </c>
      <c r="BW121" s="1016"/>
      <c r="BX121" s="1016"/>
      <c r="BY121" s="1016"/>
      <c r="BZ121" s="1016"/>
      <c r="CA121" s="1016">
        <v>1153576</v>
      </c>
      <c r="CB121" s="1016"/>
      <c r="CC121" s="1016"/>
      <c r="CD121" s="1016"/>
      <c r="CE121" s="1016"/>
      <c r="CF121" s="1010">
        <v>18.2</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171062</v>
      </c>
      <c r="DH121" s="1016"/>
      <c r="DI121" s="1016"/>
      <c r="DJ121" s="1016"/>
      <c r="DK121" s="1016"/>
      <c r="DL121" s="1016">
        <v>106242</v>
      </c>
      <c r="DM121" s="1016"/>
      <c r="DN121" s="1016"/>
      <c r="DO121" s="1016"/>
      <c r="DP121" s="1016"/>
      <c r="DQ121" s="1016">
        <v>107763</v>
      </c>
      <c r="DR121" s="1016"/>
      <c r="DS121" s="1016"/>
      <c r="DT121" s="1016"/>
      <c r="DU121" s="1016"/>
      <c r="DV121" s="1017">
        <v>1.7</v>
      </c>
      <c r="DW121" s="1017"/>
      <c r="DX121" s="1017"/>
      <c r="DY121" s="1017"/>
      <c r="DZ121" s="1018"/>
    </row>
    <row r="122" spans="1:130" s="247"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393</v>
      </c>
      <c r="AB122" s="1055"/>
      <c r="AC122" s="1055"/>
      <c r="AD122" s="1055"/>
      <c r="AE122" s="1056"/>
      <c r="AF122" s="1057" t="s">
        <v>393</v>
      </c>
      <c r="AG122" s="1055"/>
      <c r="AH122" s="1055"/>
      <c r="AI122" s="1055"/>
      <c r="AJ122" s="1056"/>
      <c r="AK122" s="1057" t="s">
        <v>393</v>
      </c>
      <c r="AL122" s="1055"/>
      <c r="AM122" s="1055"/>
      <c r="AN122" s="1055"/>
      <c r="AO122" s="1056"/>
      <c r="AP122" s="1058" t="s">
        <v>393</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11535950</v>
      </c>
      <c r="BR122" s="1094"/>
      <c r="BS122" s="1094"/>
      <c r="BT122" s="1094"/>
      <c r="BU122" s="1094"/>
      <c r="BV122" s="1094">
        <v>12194445</v>
      </c>
      <c r="BW122" s="1094"/>
      <c r="BX122" s="1094"/>
      <c r="BY122" s="1094"/>
      <c r="BZ122" s="1094"/>
      <c r="CA122" s="1094">
        <v>12996539</v>
      </c>
      <c r="CB122" s="1094"/>
      <c r="CC122" s="1094"/>
      <c r="CD122" s="1094"/>
      <c r="CE122" s="1094"/>
      <c r="CF122" s="1114">
        <v>205.2</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453</v>
      </c>
      <c r="DR122" s="1016"/>
      <c r="DS122" s="1016"/>
      <c r="DT122" s="1016"/>
      <c r="DU122" s="1016"/>
      <c r="DV122" s="1017" t="s">
        <v>393</v>
      </c>
      <c r="DW122" s="1017"/>
      <c r="DX122" s="1017"/>
      <c r="DY122" s="1017"/>
      <c r="DZ122" s="1018"/>
    </row>
    <row r="123" spans="1:130" s="247"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393</v>
      </c>
      <c r="AG123" s="1055"/>
      <c r="AH123" s="1055"/>
      <c r="AI123" s="1055"/>
      <c r="AJ123" s="1056"/>
      <c r="AK123" s="1057" t="s">
        <v>393</v>
      </c>
      <c r="AL123" s="1055"/>
      <c r="AM123" s="1055"/>
      <c r="AN123" s="1055"/>
      <c r="AO123" s="1056"/>
      <c r="AP123" s="1058" t="s">
        <v>393</v>
      </c>
      <c r="AQ123" s="1059"/>
      <c r="AR123" s="1059"/>
      <c r="AS123" s="1059"/>
      <c r="AT123" s="1060"/>
      <c r="AU123" s="1091"/>
      <c r="AV123" s="1092"/>
      <c r="AW123" s="1092"/>
      <c r="AX123" s="1092"/>
      <c r="AY123" s="1092"/>
      <c r="AZ123" s="278" t="s">
        <v>186</v>
      </c>
      <c r="BA123" s="278"/>
      <c r="BB123" s="278"/>
      <c r="BC123" s="278"/>
      <c r="BD123" s="278"/>
      <c r="BE123" s="278"/>
      <c r="BF123" s="278"/>
      <c r="BG123" s="278"/>
      <c r="BH123" s="278"/>
      <c r="BI123" s="278"/>
      <c r="BJ123" s="278"/>
      <c r="BK123" s="278"/>
      <c r="BL123" s="278"/>
      <c r="BM123" s="278"/>
      <c r="BN123" s="278"/>
      <c r="BO123" s="1071" t="s">
        <v>480</v>
      </c>
      <c r="BP123" s="1102"/>
      <c r="BQ123" s="1161">
        <v>16705876</v>
      </c>
      <c r="BR123" s="1162"/>
      <c r="BS123" s="1162"/>
      <c r="BT123" s="1162"/>
      <c r="BU123" s="1162"/>
      <c r="BV123" s="1162">
        <v>17932169</v>
      </c>
      <c r="BW123" s="1162"/>
      <c r="BX123" s="1162"/>
      <c r="BY123" s="1162"/>
      <c r="BZ123" s="1162"/>
      <c r="CA123" s="1162">
        <v>18895426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7"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393</v>
      </c>
      <c r="AB124" s="1055"/>
      <c r="AC124" s="1055"/>
      <c r="AD124" s="1055"/>
      <c r="AE124" s="1056"/>
      <c r="AF124" s="1057" t="s">
        <v>393</v>
      </c>
      <c r="AG124" s="1055"/>
      <c r="AH124" s="1055"/>
      <c r="AI124" s="1055"/>
      <c r="AJ124" s="1056"/>
      <c r="AK124" s="1057" t="s">
        <v>453</v>
      </c>
      <c r="AL124" s="1055"/>
      <c r="AM124" s="1055"/>
      <c r="AN124" s="1055"/>
      <c r="AO124" s="1056"/>
      <c r="AP124" s="1058" t="s">
        <v>449</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128.1</v>
      </c>
      <c r="BR124" s="1124"/>
      <c r="BS124" s="1124"/>
      <c r="BT124" s="1124"/>
      <c r="BU124" s="1124"/>
      <c r="BV124" s="1124">
        <v>113.6</v>
      </c>
      <c r="BW124" s="1124"/>
      <c r="BX124" s="1124"/>
      <c r="BY124" s="1124"/>
      <c r="BZ124" s="1124"/>
      <c r="CA124" s="1124">
        <v>105.6</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449</v>
      </c>
      <c r="DH124" s="1080"/>
      <c r="DI124" s="1080"/>
      <c r="DJ124" s="1080"/>
      <c r="DK124" s="1081"/>
      <c r="DL124" s="1079" t="s">
        <v>393</v>
      </c>
      <c r="DM124" s="1080"/>
      <c r="DN124" s="1080"/>
      <c r="DO124" s="1080"/>
      <c r="DP124" s="1081"/>
      <c r="DQ124" s="1079" t="s">
        <v>449</v>
      </c>
      <c r="DR124" s="1080"/>
      <c r="DS124" s="1080"/>
      <c r="DT124" s="1080"/>
      <c r="DU124" s="1081"/>
      <c r="DV124" s="1082" t="s">
        <v>453</v>
      </c>
      <c r="DW124" s="1083"/>
      <c r="DX124" s="1083"/>
      <c r="DY124" s="1083"/>
      <c r="DZ124" s="1084"/>
    </row>
    <row r="125" spans="1:130" s="247"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449</v>
      </c>
      <c r="AG125" s="1055"/>
      <c r="AH125" s="1055"/>
      <c r="AI125" s="1055"/>
      <c r="AJ125" s="1056"/>
      <c r="AK125" s="1057" t="s">
        <v>449</v>
      </c>
      <c r="AL125" s="1055"/>
      <c r="AM125" s="1055"/>
      <c r="AN125" s="1055"/>
      <c r="AO125" s="1056"/>
      <c r="AP125" s="1058" t="s">
        <v>449</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453</v>
      </c>
      <c r="DH125" s="1023"/>
      <c r="DI125" s="1023"/>
      <c r="DJ125" s="1023"/>
      <c r="DK125" s="1023"/>
      <c r="DL125" s="1023" t="s">
        <v>393</v>
      </c>
      <c r="DM125" s="1023"/>
      <c r="DN125" s="1023"/>
      <c r="DO125" s="1023"/>
      <c r="DP125" s="1023"/>
      <c r="DQ125" s="1023" t="s">
        <v>453</v>
      </c>
      <c r="DR125" s="1023"/>
      <c r="DS125" s="1023"/>
      <c r="DT125" s="1023"/>
      <c r="DU125" s="1023"/>
      <c r="DV125" s="1024" t="s">
        <v>449</v>
      </c>
      <c r="DW125" s="1024"/>
      <c r="DX125" s="1024"/>
      <c r="DY125" s="1024"/>
      <c r="DZ125" s="1025"/>
    </row>
    <row r="126" spans="1:130" s="247"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449</v>
      </c>
      <c r="AB126" s="1055"/>
      <c r="AC126" s="1055"/>
      <c r="AD126" s="1055"/>
      <c r="AE126" s="1056"/>
      <c r="AF126" s="1057" t="s">
        <v>393</v>
      </c>
      <c r="AG126" s="1055"/>
      <c r="AH126" s="1055"/>
      <c r="AI126" s="1055"/>
      <c r="AJ126" s="1056"/>
      <c r="AK126" s="1057" t="s">
        <v>393</v>
      </c>
      <c r="AL126" s="1055"/>
      <c r="AM126" s="1055"/>
      <c r="AN126" s="1055"/>
      <c r="AO126" s="1056"/>
      <c r="AP126" s="1058" t="s">
        <v>393</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393</v>
      </c>
      <c r="DH126" s="1016"/>
      <c r="DI126" s="1016"/>
      <c r="DJ126" s="1016"/>
      <c r="DK126" s="1016"/>
      <c r="DL126" s="1016" t="s">
        <v>393</v>
      </c>
      <c r="DM126" s="1016"/>
      <c r="DN126" s="1016"/>
      <c r="DO126" s="1016"/>
      <c r="DP126" s="1016"/>
      <c r="DQ126" s="1016" t="s">
        <v>449</v>
      </c>
      <c r="DR126" s="1016"/>
      <c r="DS126" s="1016"/>
      <c r="DT126" s="1016"/>
      <c r="DU126" s="1016"/>
      <c r="DV126" s="1017" t="s">
        <v>393</v>
      </c>
      <c r="DW126" s="1017"/>
      <c r="DX126" s="1017"/>
      <c r="DY126" s="1017"/>
      <c r="DZ126" s="1018"/>
    </row>
    <row r="127" spans="1:130" s="247"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393</v>
      </c>
      <c r="AB127" s="1055"/>
      <c r="AC127" s="1055"/>
      <c r="AD127" s="1055"/>
      <c r="AE127" s="1056"/>
      <c r="AF127" s="1057" t="s">
        <v>449</v>
      </c>
      <c r="AG127" s="1055"/>
      <c r="AH127" s="1055"/>
      <c r="AI127" s="1055"/>
      <c r="AJ127" s="1056"/>
      <c r="AK127" s="1057" t="s">
        <v>393</v>
      </c>
      <c r="AL127" s="1055"/>
      <c r="AM127" s="1055"/>
      <c r="AN127" s="1055"/>
      <c r="AO127" s="1056"/>
      <c r="AP127" s="1058" t="s">
        <v>393</v>
      </c>
      <c r="AQ127" s="1059"/>
      <c r="AR127" s="1059"/>
      <c r="AS127" s="1059"/>
      <c r="AT127" s="1060"/>
      <c r="AU127" s="283"/>
      <c r="AV127" s="283"/>
      <c r="AW127" s="283"/>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393</v>
      </c>
      <c r="DM127" s="1016"/>
      <c r="DN127" s="1016"/>
      <c r="DO127" s="1016"/>
      <c r="DP127" s="1016"/>
      <c r="DQ127" s="1016" t="s">
        <v>393</v>
      </c>
      <c r="DR127" s="1016"/>
      <c r="DS127" s="1016"/>
      <c r="DT127" s="1016"/>
      <c r="DU127" s="1016"/>
      <c r="DV127" s="1017" t="s">
        <v>393</v>
      </c>
      <c r="DW127" s="1017"/>
      <c r="DX127" s="1017"/>
      <c r="DY127" s="1017"/>
      <c r="DZ127" s="1018"/>
    </row>
    <row r="128" spans="1:130" s="247"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227333</v>
      </c>
      <c r="AB128" s="1144"/>
      <c r="AC128" s="1144"/>
      <c r="AD128" s="1144"/>
      <c r="AE128" s="1145"/>
      <c r="AF128" s="1146">
        <v>175282</v>
      </c>
      <c r="AG128" s="1144"/>
      <c r="AH128" s="1144"/>
      <c r="AI128" s="1144"/>
      <c r="AJ128" s="1145"/>
      <c r="AK128" s="1146">
        <v>197725</v>
      </c>
      <c r="AL128" s="1144"/>
      <c r="AM128" s="1144"/>
      <c r="AN128" s="1144"/>
      <c r="AO128" s="1145"/>
      <c r="AP128" s="1147"/>
      <c r="AQ128" s="1148"/>
      <c r="AR128" s="1148"/>
      <c r="AS128" s="1148"/>
      <c r="AT128" s="1149"/>
      <c r="AU128" s="283"/>
      <c r="AV128" s="283"/>
      <c r="AW128" s="283"/>
      <c r="AX128" s="984" t="s">
        <v>494</v>
      </c>
      <c r="AY128" s="985"/>
      <c r="AZ128" s="985"/>
      <c r="BA128" s="985"/>
      <c r="BB128" s="985"/>
      <c r="BC128" s="985"/>
      <c r="BD128" s="985"/>
      <c r="BE128" s="986"/>
      <c r="BF128" s="1150" t="s">
        <v>393</v>
      </c>
      <c r="BG128" s="1151"/>
      <c r="BH128" s="1151"/>
      <c r="BI128" s="1151"/>
      <c r="BJ128" s="1151"/>
      <c r="BK128" s="1151"/>
      <c r="BL128" s="1152"/>
      <c r="BM128" s="1150">
        <v>13.9</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453</v>
      </c>
      <c r="DM128" s="1136"/>
      <c r="DN128" s="1136"/>
      <c r="DO128" s="1136"/>
      <c r="DP128" s="1136"/>
      <c r="DQ128" s="1136" t="s">
        <v>453</v>
      </c>
      <c r="DR128" s="1136"/>
      <c r="DS128" s="1136"/>
      <c r="DT128" s="1136"/>
      <c r="DU128" s="1136"/>
      <c r="DV128" s="1137" t="s">
        <v>453</v>
      </c>
      <c r="DW128" s="1137"/>
      <c r="DX128" s="1137"/>
      <c r="DY128" s="1137"/>
      <c r="DZ128" s="1138"/>
    </row>
    <row r="129" spans="1:131" s="247"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7583080</v>
      </c>
      <c r="AB129" s="1055"/>
      <c r="AC129" s="1055"/>
      <c r="AD129" s="1055"/>
      <c r="AE129" s="1056"/>
      <c r="AF129" s="1057">
        <v>7491360</v>
      </c>
      <c r="AG129" s="1055"/>
      <c r="AH129" s="1055"/>
      <c r="AI129" s="1055"/>
      <c r="AJ129" s="1056"/>
      <c r="AK129" s="1057">
        <v>7466637</v>
      </c>
      <c r="AL129" s="1055"/>
      <c r="AM129" s="1055"/>
      <c r="AN129" s="1055"/>
      <c r="AO129" s="1056"/>
      <c r="AP129" s="1172"/>
      <c r="AQ129" s="1173"/>
      <c r="AR129" s="1173"/>
      <c r="AS129" s="1173"/>
      <c r="AT129" s="1174"/>
      <c r="AU129" s="285"/>
      <c r="AV129" s="285"/>
      <c r="AW129" s="285"/>
      <c r="AX129" s="1163" t="s">
        <v>497</v>
      </c>
      <c r="AY129" s="1046"/>
      <c r="AZ129" s="1046"/>
      <c r="BA129" s="1046"/>
      <c r="BB129" s="1046"/>
      <c r="BC129" s="1046"/>
      <c r="BD129" s="1046"/>
      <c r="BE129" s="1047"/>
      <c r="BF129" s="1164" t="s">
        <v>498</v>
      </c>
      <c r="BG129" s="1165"/>
      <c r="BH129" s="1165"/>
      <c r="BI129" s="1165"/>
      <c r="BJ129" s="1165"/>
      <c r="BK129" s="1165"/>
      <c r="BL129" s="1166"/>
      <c r="BM129" s="1164">
        <v>18.899999999999999</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1227022</v>
      </c>
      <c r="AB130" s="1055"/>
      <c r="AC130" s="1055"/>
      <c r="AD130" s="1055"/>
      <c r="AE130" s="1056"/>
      <c r="AF130" s="1057">
        <v>1174869</v>
      </c>
      <c r="AG130" s="1055"/>
      <c r="AH130" s="1055"/>
      <c r="AI130" s="1055"/>
      <c r="AJ130" s="1056"/>
      <c r="AK130" s="1057">
        <v>1134346</v>
      </c>
      <c r="AL130" s="1055"/>
      <c r="AM130" s="1055"/>
      <c r="AN130" s="1055"/>
      <c r="AO130" s="1056"/>
      <c r="AP130" s="1172"/>
      <c r="AQ130" s="1173"/>
      <c r="AR130" s="1173"/>
      <c r="AS130" s="1173"/>
      <c r="AT130" s="1174"/>
      <c r="AU130" s="285"/>
      <c r="AV130" s="285"/>
      <c r="AW130" s="285"/>
      <c r="AX130" s="1163" t="s">
        <v>501</v>
      </c>
      <c r="AY130" s="1046"/>
      <c r="AZ130" s="1046"/>
      <c r="BA130" s="1046"/>
      <c r="BB130" s="1046"/>
      <c r="BC130" s="1046"/>
      <c r="BD130" s="1046"/>
      <c r="BE130" s="1047"/>
      <c r="BF130" s="1200">
        <v>13.2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6356058</v>
      </c>
      <c r="AB131" s="1080"/>
      <c r="AC131" s="1080"/>
      <c r="AD131" s="1080"/>
      <c r="AE131" s="1081"/>
      <c r="AF131" s="1079">
        <v>6316491</v>
      </c>
      <c r="AG131" s="1080"/>
      <c r="AH131" s="1080"/>
      <c r="AI131" s="1080"/>
      <c r="AJ131" s="1081"/>
      <c r="AK131" s="1079">
        <v>6332291</v>
      </c>
      <c r="AL131" s="1080"/>
      <c r="AM131" s="1080"/>
      <c r="AN131" s="1080"/>
      <c r="AO131" s="1081"/>
      <c r="AP131" s="1210"/>
      <c r="AQ131" s="1211"/>
      <c r="AR131" s="1211"/>
      <c r="AS131" s="1211"/>
      <c r="AT131" s="1212"/>
      <c r="AU131" s="285"/>
      <c r="AV131" s="285"/>
      <c r="AW131" s="285"/>
      <c r="AX131" s="1182" t="s">
        <v>503</v>
      </c>
      <c r="AY131" s="1133"/>
      <c r="AZ131" s="1133"/>
      <c r="BA131" s="1133"/>
      <c r="BB131" s="1133"/>
      <c r="BC131" s="1133"/>
      <c r="BD131" s="1133"/>
      <c r="BE131" s="1134"/>
      <c r="BF131" s="1183">
        <v>105.6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13.51532664</v>
      </c>
      <c r="AB132" s="1196"/>
      <c r="AC132" s="1196"/>
      <c r="AD132" s="1196"/>
      <c r="AE132" s="1197"/>
      <c r="AF132" s="1198">
        <v>13.83063793</v>
      </c>
      <c r="AG132" s="1196"/>
      <c r="AH132" s="1196"/>
      <c r="AI132" s="1196"/>
      <c r="AJ132" s="1197"/>
      <c r="AK132" s="1198">
        <v>12.517838469999999</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13.3</v>
      </c>
      <c r="AB133" s="1179"/>
      <c r="AC133" s="1179"/>
      <c r="AD133" s="1179"/>
      <c r="AE133" s="1180"/>
      <c r="AF133" s="1178">
        <v>13.5</v>
      </c>
      <c r="AG133" s="1179"/>
      <c r="AH133" s="1179"/>
      <c r="AI133" s="1179"/>
      <c r="AJ133" s="1180"/>
      <c r="AK133" s="1178">
        <v>13.2</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jUoXoJvaOMuCo41X25MEZnfdnkmnh0uQLV5HHopT6bpFA4VQTFlBzGNt5LzwHoquW0wjfziQS4qJbFmPFIeCA==" saltValue="K0GoYZhoKv9XktkZX1x/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kQmJyo50H6H7tNvGIRoTI1iVlJcTmZc6Kjph8olr4WP94VZicUDonRKX02cPPSdeDB0d1k5ACoHIcn3aKblmw==" saltValue="sU9ojNbOHHa++xE2yeTd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FpRaxrM3Ae5lJIjfYmSSIRcyh0429tIsCwy3+bdG9H9WM5ZqSVjO7aBA80/oatO1FmxCZHw8lTwAgtMDneGA==" saltValue="qHI/pAbGIGIo3xuH8ulI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515</v>
      </c>
      <c r="AL9" s="1219"/>
      <c r="AM9" s="1219"/>
      <c r="AN9" s="1220"/>
      <c r="AO9" s="313">
        <v>2298292</v>
      </c>
      <c r="AP9" s="313">
        <v>90041</v>
      </c>
      <c r="AQ9" s="314">
        <v>70630</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516</v>
      </c>
      <c r="AL10" s="1219"/>
      <c r="AM10" s="1219"/>
      <c r="AN10" s="1220"/>
      <c r="AO10" s="316">
        <v>281022</v>
      </c>
      <c r="AP10" s="316">
        <v>11010</v>
      </c>
      <c r="AQ10" s="317">
        <v>8333</v>
      </c>
      <c r="AR10" s="318">
        <v>32.1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517</v>
      </c>
      <c r="AL11" s="1219"/>
      <c r="AM11" s="1219"/>
      <c r="AN11" s="1220"/>
      <c r="AO11" s="316">
        <v>318053</v>
      </c>
      <c r="AP11" s="316">
        <v>12460</v>
      </c>
      <c r="AQ11" s="317">
        <v>8447</v>
      </c>
      <c r="AR11" s="318">
        <v>47.5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518</v>
      </c>
      <c r="AL12" s="1219"/>
      <c r="AM12" s="1219"/>
      <c r="AN12" s="1220"/>
      <c r="AO12" s="316" t="s">
        <v>519</v>
      </c>
      <c r="AP12" s="316" t="s">
        <v>519</v>
      </c>
      <c r="AQ12" s="317">
        <v>1002</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520</v>
      </c>
      <c r="AL13" s="1219"/>
      <c r="AM13" s="1219"/>
      <c r="AN13" s="1220"/>
      <c r="AO13" s="316" t="s">
        <v>519</v>
      </c>
      <c r="AP13" s="316" t="s">
        <v>519</v>
      </c>
      <c r="AQ13" s="317">
        <v>12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521</v>
      </c>
      <c r="AL14" s="1219"/>
      <c r="AM14" s="1219"/>
      <c r="AN14" s="1220"/>
      <c r="AO14" s="316">
        <v>92259</v>
      </c>
      <c r="AP14" s="316">
        <v>3614</v>
      </c>
      <c r="AQ14" s="317">
        <v>2952</v>
      </c>
      <c r="AR14" s="318">
        <v>22.4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522</v>
      </c>
      <c r="AL15" s="1219"/>
      <c r="AM15" s="1219"/>
      <c r="AN15" s="1220"/>
      <c r="AO15" s="316">
        <v>369232</v>
      </c>
      <c r="AP15" s="316">
        <v>14466</v>
      </c>
      <c r="AQ15" s="317">
        <v>1842</v>
      </c>
      <c r="AR15" s="318">
        <v>685.3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523</v>
      </c>
      <c r="AL16" s="1222"/>
      <c r="AM16" s="1222"/>
      <c r="AN16" s="1223"/>
      <c r="AO16" s="316">
        <v>-238015</v>
      </c>
      <c r="AP16" s="316">
        <v>-9325</v>
      </c>
      <c r="AQ16" s="317">
        <v>-6186</v>
      </c>
      <c r="AR16" s="318">
        <v>50.7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186</v>
      </c>
      <c r="AL17" s="1222"/>
      <c r="AM17" s="1222"/>
      <c r="AN17" s="1223"/>
      <c r="AO17" s="316">
        <v>3120843</v>
      </c>
      <c r="AP17" s="316">
        <v>122266</v>
      </c>
      <c r="AQ17" s="317">
        <v>87031</v>
      </c>
      <c r="AR17" s="318">
        <v>40.5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528</v>
      </c>
      <c r="AL21" s="1214"/>
      <c r="AM21" s="1214"/>
      <c r="AN21" s="1215"/>
      <c r="AO21" s="328">
        <v>11.99</v>
      </c>
      <c r="AP21" s="329">
        <v>8.3000000000000007</v>
      </c>
      <c r="AQ21" s="330">
        <v>3.69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529</v>
      </c>
      <c r="AL22" s="1214"/>
      <c r="AM22" s="1214"/>
      <c r="AN22" s="1215"/>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533</v>
      </c>
      <c r="AL32" s="1230"/>
      <c r="AM32" s="1230"/>
      <c r="AN32" s="1231"/>
      <c r="AO32" s="343">
        <v>1764441</v>
      </c>
      <c r="AP32" s="343">
        <v>69126</v>
      </c>
      <c r="AQ32" s="344">
        <v>50496</v>
      </c>
      <c r="AR32" s="345">
        <v>36.9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534</v>
      </c>
      <c r="AL33" s="1230"/>
      <c r="AM33" s="1230"/>
      <c r="AN33" s="123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535</v>
      </c>
      <c r="AL34" s="1230"/>
      <c r="AM34" s="1230"/>
      <c r="AN34" s="1231"/>
      <c r="AO34" s="343" t="s">
        <v>519</v>
      </c>
      <c r="AP34" s="343" t="s">
        <v>519</v>
      </c>
      <c r="AQ34" s="344">
        <v>40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536</v>
      </c>
      <c r="AL35" s="1230"/>
      <c r="AM35" s="1230"/>
      <c r="AN35" s="1231"/>
      <c r="AO35" s="343">
        <v>333649</v>
      </c>
      <c r="AP35" s="343">
        <v>13071</v>
      </c>
      <c r="AQ35" s="344">
        <v>19688</v>
      </c>
      <c r="AR35" s="345">
        <v>-33.6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537</v>
      </c>
      <c r="AL36" s="1230"/>
      <c r="AM36" s="1230"/>
      <c r="AN36" s="1231"/>
      <c r="AO36" s="343">
        <v>26462</v>
      </c>
      <c r="AP36" s="343">
        <v>1037</v>
      </c>
      <c r="AQ36" s="344">
        <v>2838</v>
      </c>
      <c r="AR36" s="345">
        <v>-63.5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538</v>
      </c>
      <c r="AL37" s="1230"/>
      <c r="AM37" s="1230"/>
      <c r="AN37" s="1231"/>
      <c r="AO37" s="343" t="s">
        <v>519</v>
      </c>
      <c r="AP37" s="343" t="s">
        <v>519</v>
      </c>
      <c r="AQ37" s="344">
        <v>486</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539</v>
      </c>
      <c r="AL38" s="1233"/>
      <c r="AM38" s="1233"/>
      <c r="AN38" s="1234"/>
      <c r="AO38" s="346">
        <v>185</v>
      </c>
      <c r="AP38" s="346">
        <v>7</v>
      </c>
      <c r="AQ38" s="347">
        <v>3</v>
      </c>
      <c r="AR38" s="335">
        <v>133.30000000000001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540</v>
      </c>
      <c r="AL39" s="1233"/>
      <c r="AM39" s="1233"/>
      <c r="AN39" s="1234"/>
      <c r="AO39" s="343">
        <v>-197725</v>
      </c>
      <c r="AP39" s="343">
        <v>-7746</v>
      </c>
      <c r="AQ39" s="344">
        <v>-4320</v>
      </c>
      <c r="AR39" s="345">
        <v>79.3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541</v>
      </c>
      <c r="AL40" s="1230"/>
      <c r="AM40" s="1230"/>
      <c r="AN40" s="1231"/>
      <c r="AO40" s="343">
        <v>-1134346</v>
      </c>
      <c r="AP40" s="343">
        <v>-44441</v>
      </c>
      <c r="AQ40" s="344">
        <v>-47973</v>
      </c>
      <c r="AR40" s="345">
        <v>-7.4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299</v>
      </c>
      <c r="AL41" s="1236"/>
      <c r="AM41" s="1236"/>
      <c r="AN41" s="1237"/>
      <c r="AO41" s="343">
        <v>792666</v>
      </c>
      <c r="AP41" s="343">
        <v>31054</v>
      </c>
      <c r="AQ41" s="344">
        <v>21258</v>
      </c>
      <c r="AR41" s="345">
        <v>46.1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510</v>
      </c>
      <c r="AN49" s="1226" t="s">
        <v>545</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1010263</v>
      </c>
      <c r="AN51" s="365">
        <v>36782</v>
      </c>
      <c r="AO51" s="366">
        <v>-29.4</v>
      </c>
      <c r="AP51" s="367">
        <v>81768</v>
      </c>
      <c r="AQ51" s="368">
        <v>-23.3</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395921</v>
      </c>
      <c r="AN52" s="373">
        <v>14415</v>
      </c>
      <c r="AO52" s="374">
        <v>-44.9</v>
      </c>
      <c r="AP52" s="375">
        <v>37917</v>
      </c>
      <c r="AQ52" s="376">
        <v>-16.7</v>
      </c>
      <c r="AR52" s="377">
        <v>-28.2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866795</v>
      </c>
      <c r="AN53" s="365">
        <v>32026</v>
      </c>
      <c r="AO53" s="366">
        <v>-12.9</v>
      </c>
      <c r="AP53" s="367">
        <v>65876</v>
      </c>
      <c r="AQ53" s="368">
        <v>-19.399999999999999</v>
      </c>
      <c r="AR53" s="369">
        <v>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627725</v>
      </c>
      <c r="AN54" s="373">
        <v>23193</v>
      </c>
      <c r="AO54" s="374">
        <v>60.9</v>
      </c>
      <c r="AP54" s="375">
        <v>36484</v>
      </c>
      <c r="AQ54" s="376">
        <v>-3.8</v>
      </c>
      <c r="AR54" s="377">
        <v>64.7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1562751</v>
      </c>
      <c r="AN55" s="365">
        <v>58994</v>
      </c>
      <c r="AO55" s="366">
        <v>84.2</v>
      </c>
      <c r="AP55" s="367">
        <v>68468</v>
      </c>
      <c r="AQ55" s="368">
        <v>3.9</v>
      </c>
      <c r="AR55" s="369">
        <v>80.3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1068625</v>
      </c>
      <c r="AN56" s="373">
        <v>40341</v>
      </c>
      <c r="AO56" s="374">
        <v>73.900000000000006</v>
      </c>
      <c r="AP56" s="375">
        <v>34140</v>
      </c>
      <c r="AQ56" s="376">
        <v>-6.4</v>
      </c>
      <c r="AR56" s="377">
        <v>80.3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1595727</v>
      </c>
      <c r="AN57" s="365">
        <v>61381</v>
      </c>
      <c r="AO57" s="366">
        <v>4</v>
      </c>
      <c r="AP57" s="367">
        <v>69729</v>
      </c>
      <c r="AQ57" s="368">
        <v>1.8</v>
      </c>
      <c r="AR57" s="369">
        <v>2.2000000000000002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1208813</v>
      </c>
      <c r="AN58" s="373">
        <v>46498</v>
      </c>
      <c r="AO58" s="374">
        <v>15.3</v>
      </c>
      <c r="AP58" s="375">
        <v>38908</v>
      </c>
      <c r="AQ58" s="376">
        <v>14</v>
      </c>
      <c r="AR58" s="377">
        <v>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2711242</v>
      </c>
      <c r="AN59" s="365">
        <v>106219</v>
      </c>
      <c r="AO59" s="366">
        <v>73</v>
      </c>
      <c r="AP59" s="367">
        <v>74581</v>
      </c>
      <c r="AQ59" s="368">
        <v>7</v>
      </c>
      <c r="AR59" s="369">
        <v>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2081345</v>
      </c>
      <c r="AN60" s="373">
        <v>81541</v>
      </c>
      <c r="AO60" s="374">
        <v>75.400000000000006</v>
      </c>
      <c r="AP60" s="375">
        <v>41563</v>
      </c>
      <c r="AQ60" s="376">
        <v>6.8</v>
      </c>
      <c r="AR60" s="377">
        <v>68.599999999999994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1549356</v>
      </c>
      <c r="AN61" s="380">
        <v>59080</v>
      </c>
      <c r="AO61" s="381">
        <v>23.8</v>
      </c>
      <c r="AP61" s="382">
        <v>72084</v>
      </c>
      <c r="AQ61" s="383">
        <v>-6</v>
      </c>
      <c r="AR61" s="369">
        <v>29.8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1076486</v>
      </c>
      <c r="AN62" s="373">
        <v>41198</v>
      </c>
      <c r="AO62" s="374">
        <v>36.1</v>
      </c>
      <c r="AP62" s="375">
        <v>37802</v>
      </c>
      <c r="AQ62" s="376">
        <v>-1.2</v>
      </c>
      <c r="AR62" s="377">
        <v>37.299999999999997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AqOpr9CliO/ySDn8reuHWVFweIvUz1TEIDYRrUQ6iUqyLSs/F5raN3DE4fKbmZuoMylfBgaKaEYetTiEwOc0g==" saltValue="MZu+NQHjPLbHZhfwXg8F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VIUzHE1wFDmJCXUAIGw76VTp1cHVgYILrANEyl3d/oxDOqYdPeoTeW+nnjCoDNJm02ROZ6Q/YBQZI8tQt5wJNw==" saltValue="MaTWsPWmNCEOoVtiSQ3J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ceowCX4W4G1Pz0oDDSCGVgB9m+HsXt+xVqmLN/xde5kvYDX03uilHpPRgw+VyIagOkbXUjpmwt+NM7n7uFNUw==" saltValue="9diJ7Y/o17cmsPJf/GGo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9.7100000000000009</v>
      </c>
      <c r="G47" s="12">
        <v>17.54</v>
      </c>
      <c r="H47" s="12">
        <v>21.38</v>
      </c>
      <c r="I47" s="12">
        <v>26.77</v>
      </c>
      <c r="J47" s="13">
        <v>29.51</v>
      </c>
    </row>
    <row r="48" spans="2:10" ht="57.75" customHeight="1" x14ac:dyDescent="0.15">
      <c r="B48" s="14"/>
      <c r="C48" s="1240" t="s">
        <v>4</v>
      </c>
      <c r="D48" s="1240"/>
      <c r="E48" s="1241"/>
      <c r="F48" s="15">
        <v>14.48</v>
      </c>
      <c r="G48" s="16">
        <v>7.92</v>
      </c>
      <c r="H48" s="16">
        <v>10.119999999999999</v>
      </c>
      <c r="I48" s="16">
        <v>5.27</v>
      </c>
      <c r="J48" s="17">
        <v>1.65</v>
      </c>
    </row>
    <row r="49" spans="2:10" ht="57.75" customHeight="1" thickBot="1" x14ac:dyDescent="0.2">
      <c r="B49" s="18"/>
      <c r="C49" s="1242" t="s">
        <v>5</v>
      </c>
      <c r="D49" s="1242"/>
      <c r="E49" s="1243"/>
      <c r="F49" s="19">
        <v>10.82</v>
      </c>
      <c r="G49" s="20">
        <v>0.43</v>
      </c>
      <c r="H49" s="20">
        <v>6.19</v>
      </c>
      <c r="I49" s="20">
        <v>0.15</v>
      </c>
      <c r="J49" s="21" t="s">
        <v>566</v>
      </c>
    </row>
    <row r="50" spans="2:10" ht="13.5" customHeight="1" x14ac:dyDescent="0.15"/>
  </sheetData>
  <sheetProtection algorithmName="SHA-512" hashValue="Zlg5UuxsZonw3DVNJcJ0O6V8fJLJzBSkxhOaL583Cso8tIsswZDakdIwlGaaSOJlEZKoRXOUNrypjbcyTzv6FA==" saltValue="iJwQ9exfLoKc7mx9yGEJ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t="s">
        <v>568</v>
      </c>
      <c r="G34" s="33" t="s">
        <v>569</v>
      </c>
      <c r="H34" s="33" t="s">
        <v>570</v>
      </c>
      <c r="I34" s="33" t="s">
        <v>571</v>
      </c>
      <c r="J34" s="34" t="s">
        <v>572</v>
      </c>
      <c r="K34" s="22"/>
      <c r="L34" s="22"/>
      <c r="M34" s="22"/>
      <c r="N34" s="22"/>
      <c r="O34" s="22"/>
      <c r="P34" s="22"/>
    </row>
    <row r="35" spans="1:16" ht="39" customHeight="1" x14ac:dyDescent="0.15">
      <c r="A35" s="22"/>
      <c r="B35" s="35"/>
      <c r="C35" s="1244" t="s">
        <v>573</v>
      </c>
      <c r="D35" s="1245"/>
      <c r="E35" s="1246"/>
      <c r="F35" s="36" t="s">
        <v>574</v>
      </c>
      <c r="G35" s="37" t="s">
        <v>574</v>
      </c>
      <c r="H35" s="37" t="s">
        <v>574</v>
      </c>
      <c r="I35" s="37" t="s">
        <v>575</v>
      </c>
      <c r="J35" s="38" t="s">
        <v>575</v>
      </c>
      <c r="K35" s="22"/>
      <c r="L35" s="22"/>
      <c r="M35" s="22"/>
      <c r="N35" s="22"/>
      <c r="O35" s="22"/>
      <c r="P35" s="22"/>
    </row>
    <row r="36" spans="1:16" ht="39" customHeight="1" x14ac:dyDescent="0.15">
      <c r="A36" s="22"/>
      <c r="B36" s="35"/>
      <c r="C36" s="1244" t="s">
        <v>576</v>
      </c>
      <c r="D36" s="1245"/>
      <c r="E36" s="1246"/>
      <c r="F36" s="36">
        <v>8.9600000000000009</v>
      </c>
      <c r="G36" s="37">
        <v>9.7799999999999994</v>
      </c>
      <c r="H36" s="37">
        <v>9.25</v>
      </c>
      <c r="I36" s="37">
        <v>7.99</v>
      </c>
      <c r="J36" s="38">
        <v>7.74</v>
      </c>
      <c r="K36" s="22"/>
      <c r="L36" s="22"/>
      <c r="M36" s="22"/>
      <c r="N36" s="22"/>
      <c r="O36" s="22"/>
      <c r="P36" s="22"/>
    </row>
    <row r="37" spans="1:16" ht="39" customHeight="1" x14ac:dyDescent="0.15">
      <c r="A37" s="22"/>
      <c r="B37" s="35"/>
      <c r="C37" s="1244" t="s">
        <v>577</v>
      </c>
      <c r="D37" s="1245"/>
      <c r="E37" s="1246"/>
      <c r="F37" s="36">
        <v>14.47</v>
      </c>
      <c r="G37" s="37">
        <v>7.91</v>
      </c>
      <c r="H37" s="37">
        <v>10.119999999999999</v>
      </c>
      <c r="I37" s="37">
        <v>5.27</v>
      </c>
      <c r="J37" s="38">
        <v>1.65</v>
      </c>
      <c r="K37" s="22"/>
      <c r="L37" s="22"/>
      <c r="M37" s="22"/>
      <c r="N37" s="22"/>
      <c r="O37" s="22"/>
      <c r="P37" s="22"/>
    </row>
    <row r="38" spans="1:16" ht="39" customHeight="1" x14ac:dyDescent="0.15">
      <c r="A38" s="22"/>
      <c r="B38" s="35"/>
      <c r="C38" s="1244" t="s">
        <v>578</v>
      </c>
      <c r="D38" s="1245"/>
      <c r="E38" s="1246"/>
      <c r="F38" s="36">
        <v>0.33</v>
      </c>
      <c r="G38" s="37">
        <v>0.53</v>
      </c>
      <c r="H38" s="37">
        <v>0.94</v>
      </c>
      <c r="I38" s="37">
        <v>0.78</v>
      </c>
      <c r="J38" s="38">
        <v>0.93</v>
      </c>
      <c r="K38" s="22"/>
      <c r="L38" s="22"/>
      <c r="M38" s="22"/>
      <c r="N38" s="22"/>
      <c r="O38" s="22"/>
      <c r="P38" s="22"/>
    </row>
    <row r="39" spans="1:16" ht="39" customHeight="1" x14ac:dyDescent="0.15">
      <c r="A39" s="22"/>
      <c r="B39" s="35"/>
      <c r="C39" s="1244" t="s">
        <v>579</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583</v>
      </c>
      <c r="D43" s="1248"/>
      <c r="E43" s="124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n8trxShoz8RCBp9m1jDadawURVdq+5BObGrj+ddV9T9sjzhHhQTnhHLFjkVZijJrwA0tG0Y5TusHhmlTMu6g==" saltValue="ayXN1S3kJc9mDr/cm80i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1953</v>
      </c>
      <c r="L45" s="60">
        <v>1895</v>
      </c>
      <c r="M45" s="60">
        <v>1890</v>
      </c>
      <c r="N45" s="60">
        <v>1815</v>
      </c>
      <c r="O45" s="61">
        <v>1764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346</v>
      </c>
      <c r="L48" s="64">
        <v>316</v>
      </c>
      <c r="M48" s="64">
        <v>364</v>
      </c>
      <c r="N48" s="64">
        <v>353</v>
      </c>
      <c r="O48" s="65">
        <v>334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114</v>
      </c>
      <c r="L49" s="64">
        <v>96</v>
      </c>
      <c r="M49" s="64">
        <v>60</v>
      </c>
      <c r="N49" s="64">
        <v>56</v>
      </c>
      <c r="O49" s="65">
        <v>26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519</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1560</v>
      </c>
      <c r="L52" s="64">
        <v>1467</v>
      </c>
      <c r="M52" s="64">
        <v>1454</v>
      </c>
      <c r="N52" s="64">
        <v>1350</v>
      </c>
      <c r="O52" s="65">
        <v>1332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853</v>
      </c>
      <c r="L53" s="69">
        <v>840</v>
      </c>
      <c r="M53" s="69">
        <v>860</v>
      </c>
      <c r="N53" s="69">
        <v>874</v>
      </c>
      <c r="O53" s="70">
        <v>792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YeNBnuYuO/jnUMCLl5aLUp6JQYUWQfyXvlvOKQUQ/9MrZF1PfA0JfvVLUEbnJ6HTHLNfxUB5aMOP7dwcoYSA==" saltValue="gdKDZris0JvSWsWCRx6J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18185</v>
      </c>
      <c r="J41" s="104">
        <v>17900</v>
      </c>
      <c r="K41" s="104">
        <v>18078</v>
      </c>
      <c r="L41" s="104">
        <v>18242</v>
      </c>
      <c r="M41" s="105">
        <v>18853</v>
      </c>
    </row>
    <row r="42" spans="2:13" ht="27.75" customHeight="1" x14ac:dyDescent="0.15">
      <c r="B42" s="1280"/>
      <c r="C42" s="1281"/>
      <c r="D42" s="106"/>
      <c r="E42" s="1286" t="s">
        <v>32</v>
      </c>
      <c r="F42" s="1286"/>
      <c r="G42" s="1286"/>
      <c r="H42" s="1287"/>
      <c r="I42" s="107" t="s">
        <v>519</v>
      </c>
      <c r="J42" s="108" t="s">
        <v>519</v>
      </c>
      <c r="K42" s="108" t="s">
        <v>519</v>
      </c>
      <c r="L42" s="108" t="s">
        <v>519</v>
      </c>
      <c r="M42" s="109" t="s">
        <v>519</v>
      </c>
    </row>
    <row r="43" spans="2:13" ht="27.75" customHeight="1" x14ac:dyDescent="0.15">
      <c r="B43" s="1280"/>
      <c r="C43" s="1281"/>
      <c r="D43" s="106"/>
      <c r="E43" s="1286" t="s">
        <v>33</v>
      </c>
      <c r="F43" s="1286"/>
      <c r="G43" s="1286"/>
      <c r="H43" s="1287"/>
      <c r="I43" s="107">
        <v>4086</v>
      </c>
      <c r="J43" s="108">
        <v>3851</v>
      </c>
      <c r="K43" s="108">
        <v>4032</v>
      </c>
      <c r="L43" s="108">
        <v>3976</v>
      </c>
      <c r="M43" s="109">
        <v>3986</v>
      </c>
    </row>
    <row r="44" spans="2:13" ht="27.75" customHeight="1" x14ac:dyDescent="0.15">
      <c r="B44" s="1280"/>
      <c r="C44" s="1281"/>
      <c r="D44" s="106"/>
      <c r="E44" s="1286" t="s">
        <v>34</v>
      </c>
      <c r="F44" s="1286"/>
      <c r="G44" s="1286"/>
      <c r="H44" s="1287"/>
      <c r="I44" s="107">
        <v>267</v>
      </c>
      <c r="J44" s="108">
        <v>202</v>
      </c>
      <c r="K44" s="108">
        <v>152</v>
      </c>
      <c r="L44" s="108">
        <v>134</v>
      </c>
      <c r="M44" s="109">
        <v>119</v>
      </c>
    </row>
    <row r="45" spans="2:13" ht="27.75" customHeight="1" x14ac:dyDescent="0.15">
      <c r="B45" s="1280"/>
      <c r="C45" s="1281"/>
      <c r="D45" s="106"/>
      <c r="E45" s="1286" t="s">
        <v>35</v>
      </c>
      <c r="F45" s="1286"/>
      <c r="G45" s="1286"/>
      <c r="H45" s="1287"/>
      <c r="I45" s="107">
        <v>2583</v>
      </c>
      <c r="J45" s="108">
        <v>2734</v>
      </c>
      <c r="K45" s="108">
        <v>2589</v>
      </c>
      <c r="L45" s="108">
        <v>2761</v>
      </c>
      <c r="M45" s="109">
        <v>2627</v>
      </c>
    </row>
    <row r="46" spans="2:13" ht="27.75" customHeight="1" x14ac:dyDescent="0.15">
      <c r="B46" s="1280"/>
      <c r="C46" s="1281"/>
      <c r="D46" s="110"/>
      <c r="E46" s="1286" t="s">
        <v>36</v>
      </c>
      <c r="F46" s="1286"/>
      <c r="G46" s="1286"/>
      <c r="H46" s="1287"/>
      <c r="I46" s="107" t="s">
        <v>519</v>
      </c>
      <c r="J46" s="108" t="s">
        <v>519</v>
      </c>
      <c r="K46" s="108" t="s">
        <v>519</v>
      </c>
      <c r="L46" s="108" t="s">
        <v>519</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3147</v>
      </c>
      <c r="J50" s="108">
        <v>3529</v>
      </c>
      <c r="K50" s="108">
        <v>3929</v>
      </c>
      <c r="L50" s="108">
        <v>4523</v>
      </c>
      <c r="M50" s="109">
        <v>4745</v>
      </c>
    </row>
    <row r="51" spans="2:13" ht="27.75" customHeight="1" x14ac:dyDescent="0.15">
      <c r="B51" s="1280"/>
      <c r="C51" s="1281"/>
      <c r="D51" s="106"/>
      <c r="E51" s="1286" t="s">
        <v>42</v>
      </c>
      <c r="F51" s="1286"/>
      <c r="G51" s="1286"/>
      <c r="H51" s="1287"/>
      <c r="I51" s="107">
        <v>1360</v>
      </c>
      <c r="J51" s="108">
        <v>1302</v>
      </c>
      <c r="K51" s="108">
        <v>1241</v>
      </c>
      <c r="L51" s="108">
        <v>1214</v>
      </c>
      <c r="M51" s="109">
        <v>1154</v>
      </c>
    </row>
    <row r="52" spans="2:13" ht="27.75" customHeight="1" x14ac:dyDescent="0.15">
      <c r="B52" s="1282"/>
      <c r="C52" s="1283"/>
      <c r="D52" s="106"/>
      <c r="E52" s="1286" t="s">
        <v>43</v>
      </c>
      <c r="F52" s="1286"/>
      <c r="G52" s="1286"/>
      <c r="H52" s="1287"/>
      <c r="I52" s="107">
        <v>11826</v>
      </c>
      <c r="J52" s="108">
        <v>11896</v>
      </c>
      <c r="K52" s="108">
        <v>11536</v>
      </c>
      <c r="L52" s="108">
        <v>12194</v>
      </c>
      <c r="M52" s="109">
        <v>12997</v>
      </c>
    </row>
    <row r="53" spans="2:13" ht="27.75" customHeight="1" thickBot="1" x14ac:dyDescent="0.2">
      <c r="B53" s="1293" t="s">
        <v>44</v>
      </c>
      <c r="C53" s="1294"/>
      <c r="D53" s="113"/>
      <c r="E53" s="1295" t="s">
        <v>45</v>
      </c>
      <c r="F53" s="1295"/>
      <c r="G53" s="1295"/>
      <c r="H53" s="1296"/>
      <c r="I53" s="114">
        <v>8787</v>
      </c>
      <c r="J53" s="115">
        <v>7960</v>
      </c>
      <c r="K53" s="115">
        <v>8145</v>
      </c>
      <c r="L53" s="115">
        <v>7181</v>
      </c>
      <c r="M53" s="116">
        <v>6688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shAGrcs2RUBxDh0dZKynB4StnXcT9AzDcxA9m1DOXiNSqICvfweZqJJppT7KbG4DtR5yh0M9XyV4EGw97Bxg==" saltValue="5KHAT+cTRPGUKAos2APd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1621</v>
      </c>
      <c r="G55" s="128">
        <v>2006</v>
      </c>
      <c r="H55" s="129">
        <v>2204</v>
      </c>
    </row>
    <row r="56" spans="2:8" ht="52.5" customHeight="1" x14ac:dyDescent="0.15">
      <c r="B56" s="130"/>
      <c r="C56" s="1307" t="s">
        <v>49</v>
      </c>
      <c r="D56" s="1307"/>
      <c r="E56" s="1308"/>
      <c r="F56" s="131">
        <v>852</v>
      </c>
      <c r="G56" s="131">
        <v>1004</v>
      </c>
      <c r="H56" s="132">
        <v>962</v>
      </c>
    </row>
    <row r="57" spans="2:8" ht="53.25" customHeight="1" x14ac:dyDescent="0.15">
      <c r="B57" s="130"/>
      <c r="C57" s="1309" t="s">
        <v>50</v>
      </c>
      <c r="D57" s="1309"/>
      <c r="E57" s="1310"/>
      <c r="F57" s="133">
        <v>1259</v>
      </c>
      <c r="G57" s="133">
        <v>1286</v>
      </c>
      <c r="H57" s="134">
        <v>1300</v>
      </c>
    </row>
    <row r="58" spans="2:8" ht="45.75" customHeight="1" x14ac:dyDescent="0.15">
      <c r="B58" s="135"/>
      <c r="C58" s="1297" t="s">
        <v>598</v>
      </c>
      <c r="D58" s="1298"/>
      <c r="E58" s="1299"/>
      <c r="F58" s="136">
        <v>704</v>
      </c>
      <c r="G58" s="136">
        <v>693</v>
      </c>
      <c r="H58" s="137">
        <v>693</v>
      </c>
    </row>
    <row r="59" spans="2:8" ht="45.75" customHeight="1" x14ac:dyDescent="0.15">
      <c r="B59" s="135"/>
      <c r="C59" s="1297" t="s">
        <v>599</v>
      </c>
      <c r="D59" s="1298"/>
      <c r="E59" s="1299"/>
      <c r="F59" s="136">
        <v>172</v>
      </c>
      <c r="G59" s="136">
        <v>213</v>
      </c>
      <c r="H59" s="137">
        <v>252</v>
      </c>
    </row>
    <row r="60" spans="2:8" ht="45.75" customHeight="1" x14ac:dyDescent="0.15">
      <c r="B60" s="135"/>
      <c r="C60" s="1297" t="s">
        <v>600</v>
      </c>
      <c r="D60" s="1298"/>
      <c r="E60" s="1299"/>
      <c r="F60" s="136">
        <v>243</v>
      </c>
      <c r="G60" s="136">
        <v>238</v>
      </c>
      <c r="H60" s="137">
        <v>222</v>
      </c>
    </row>
    <row r="61" spans="2:8" ht="45.75" customHeight="1" x14ac:dyDescent="0.15">
      <c r="B61" s="135"/>
      <c r="C61" s="1297" t="s">
        <v>601</v>
      </c>
      <c r="D61" s="1298"/>
      <c r="E61" s="1299"/>
      <c r="F61" s="136">
        <v>78</v>
      </c>
      <c r="G61" s="136">
        <v>79</v>
      </c>
      <c r="H61" s="137">
        <v>80</v>
      </c>
    </row>
    <row r="62" spans="2:8" ht="45.75" customHeight="1" thickBot="1" x14ac:dyDescent="0.2">
      <c r="B62" s="138"/>
      <c r="C62" s="1300" t="s">
        <v>602</v>
      </c>
      <c r="D62" s="1301"/>
      <c r="E62" s="1302"/>
      <c r="F62" s="139">
        <v>40</v>
      </c>
      <c r="G62" s="139">
        <v>32</v>
      </c>
      <c r="H62" s="140">
        <v>26</v>
      </c>
    </row>
    <row r="63" spans="2:8" ht="52.5" customHeight="1" thickBot="1" x14ac:dyDescent="0.2">
      <c r="B63" s="141"/>
      <c r="C63" s="1303" t="s">
        <v>51</v>
      </c>
      <c r="D63" s="1303"/>
      <c r="E63" s="1304"/>
      <c r="F63" s="142">
        <v>3733</v>
      </c>
      <c r="G63" s="142">
        <v>4296</v>
      </c>
      <c r="H63" s="143">
        <v>4466</v>
      </c>
    </row>
    <row r="64" spans="2:8" ht="15" customHeight="1" x14ac:dyDescent="0.15"/>
  </sheetData>
  <sheetProtection algorithmName="SHA-512" hashValue="gMZ5dGjrJ/19WQFxUlZ+V7Uait8Xh5Q09qgt1mvjFs/3Rah4OYGb9RRE12dcmX+mAXGcKUi7cuvhVnhWnXukmw==" saltValue="JBSl8+c5TeXtkwNBHRuL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5"/>
      <c r="G51" s="1319"/>
      <c r="H51" s="1319"/>
      <c r="I51" s="1332"/>
      <c r="J51" s="1332"/>
      <c r="K51" s="1318"/>
      <c r="L51" s="1318"/>
      <c r="M51" s="1318"/>
      <c r="N51" s="1318"/>
      <c r="AM51" s="404"/>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135.30000000000001</v>
      </c>
      <c r="BQ51" s="1311"/>
      <c r="BR51" s="1311"/>
      <c r="BS51" s="1311"/>
      <c r="BT51" s="1311"/>
      <c r="BU51" s="1311"/>
      <c r="BV51" s="1311"/>
      <c r="BW51" s="1311"/>
      <c r="BX51" s="1311">
        <v>125.9</v>
      </c>
      <c r="BY51" s="1311"/>
      <c r="BZ51" s="1311"/>
      <c r="CA51" s="1311"/>
      <c r="CB51" s="1311"/>
      <c r="CC51" s="1311"/>
      <c r="CD51" s="1311"/>
      <c r="CE51" s="1311"/>
      <c r="CF51" s="1311">
        <v>128.1</v>
      </c>
      <c r="CG51" s="1311"/>
      <c r="CH51" s="1311"/>
      <c r="CI51" s="1311"/>
      <c r="CJ51" s="1311"/>
      <c r="CK51" s="1311"/>
      <c r="CL51" s="1311"/>
      <c r="CM51" s="1311"/>
      <c r="CN51" s="1311">
        <v>113.6</v>
      </c>
      <c r="CO51" s="1311"/>
      <c r="CP51" s="1311"/>
      <c r="CQ51" s="1311"/>
      <c r="CR51" s="1311"/>
      <c r="CS51" s="1311"/>
      <c r="CT51" s="1311"/>
      <c r="CU51" s="1311"/>
      <c r="CV51" s="1311">
        <v>105.6</v>
      </c>
      <c r="CW51" s="1311"/>
      <c r="CX51" s="1311"/>
      <c r="CY51" s="1311"/>
      <c r="CZ51" s="1311"/>
      <c r="DA51" s="1311"/>
      <c r="DB51" s="1311"/>
      <c r="DC51" s="1311"/>
    </row>
    <row r="52" spans="1:109" x14ac:dyDescent="0.15">
      <c r="B52" s="395"/>
      <c r="G52" s="1319"/>
      <c r="H52" s="1319"/>
      <c r="I52" s="1332"/>
      <c r="J52" s="1332"/>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57.8</v>
      </c>
      <c r="BQ53" s="1311"/>
      <c r="BR53" s="1311"/>
      <c r="BS53" s="1311"/>
      <c r="BT53" s="1311"/>
      <c r="BU53" s="1311"/>
      <c r="BV53" s="1311"/>
      <c r="BW53" s="1311"/>
      <c r="BX53" s="1311">
        <v>59</v>
      </c>
      <c r="BY53" s="1311"/>
      <c r="BZ53" s="1311"/>
      <c r="CA53" s="1311"/>
      <c r="CB53" s="1311"/>
      <c r="CC53" s="1311"/>
      <c r="CD53" s="1311"/>
      <c r="CE53" s="1311"/>
      <c r="CF53" s="1311">
        <v>63.2</v>
      </c>
      <c r="CG53" s="1311"/>
      <c r="CH53" s="1311"/>
      <c r="CI53" s="1311"/>
      <c r="CJ53" s="1311"/>
      <c r="CK53" s="1311"/>
      <c r="CL53" s="1311"/>
      <c r="CM53" s="1311"/>
      <c r="CN53" s="1311">
        <v>63.8</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56.8</v>
      </c>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618</v>
      </c>
      <c r="BC57" s="1314"/>
      <c r="BD57" s="1314"/>
      <c r="BE57" s="1314"/>
      <c r="BF57" s="1314"/>
      <c r="BG57" s="1314"/>
      <c r="BH57" s="1314"/>
      <c r="BI57" s="1314"/>
      <c r="BJ57" s="1314"/>
      <c r="BK57" s="1314"/>
      <c r="BL57" s="1314"/>
      <c r="BM57" s="1314"/>
      <c r="BN57" s="1314"/>
      <c r="BO57" s="1314"/>
      <c r="BP57" s="1311">
        <v>54</v>
      </c>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135.30000000000001</v>
      </c>
      <c r="BQ73" s="1311"/>
      <c r="BR73" s="1311"/>
      <c r="BS73" s="1311"/>
      <c r="BT73" s="1311"/>
      <c r="BU73" s="1311"/>
      <c r="BV73" s="1311"/>
      <c r="BW73" s="1311"/>
      <c r="BX73" s="1311">
        <v>125.9</v>
      </c>
      <c r="BY73" s="1311"/>
      <c r="BZ73" s="1311"/>
      <c r="CA73" s="1311"/>
      <c r="CB73" s="1311"/>
      <c r="CC73" s="1311"/>
      <c r="CD73" s="1311"/>
      <c r="CE73" s="1311"/>
      <c r="CF73" s="1311">
        <v>128.1</v>
      </c>
      <c r="CG73" s="1311"/>
      <c r="CH73" s="1311"/>
      <c r="CI73" s="1311"/>
      <c r="CJ73" s="1311"/>
      <c r="CK73" s="1311"/>
      <c r="CL73" s="1311"/>
      <c r="CM73" s="1311"/>
      <c r="CN73" s="1311">
        <v>113.6</v>
      </c>
      <c r="CO73" s="1311"/>
      <c r="CP73" s="1311"/>
      <c r="CQ73" s="1311"/>
      <c r="CR73" s="1311"/>
      <c r="CS73" s="1311"/>
      <c r="CT73" s="1311"/>
      <c r="CU73" s="1311"/>
      <c r="CV73" s="1311">
        <v>105.6</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14.9</v>
      </c>
      <c r="BQ75" s="1311"/>
      <c r="BR75" s="1311"/>
      <c r="BS75" s="1311"/>
      <c r="BT75" s="1311"/>
      <c r="BU75" s="1311"/>
      <c r="BV75" s="1311"/>
      <c r="BW75" s="1311"/>
      <c r="BX75" s="1311">
        <v>14</v>
      </c>
      <c r="BY75" s="1311"/>
      <c r="BZ75" s="1311"/>
      <c r="CA75" s="1311"/>
      <c r="CB75" s="1311"/>
      <c r="CC75" s="1311"/>
      <c r="CD75" s="1311"/>
      <c r="CE75" s="1311"/>
      <c r="CF75" s="1311">
        <v>13.3</v>
      </c>
      <c r="CG75" s="1311"/>
      <c r="CH75" s="1311"/>
      <c r="CI75" s="1311"/>
      <c r="CJ75" s="1311"/>
      <c r="CK75" s="1311"/>
      <c r="CL75" s="1311"/>
      <c r="CM75" s="1311"/>
      <c r="CN75" s="1311">
        <v>13.5</v>
      </c>
      <c r="CO75" s="1311"/>
      <c r="CP75" s="1311"/>
      <c r="CQ75" s="1311"/>
      <c r="CR75" s="1311"/>
      <c r="CS75" s="1311"/>
      <c r="CT75" s="1311"/>
      <c r="CU75" s="1311"/>
      <c r="CV75" s="1311">
        <v>13.2</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622</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G9JLS/TC2sh6oXKWC9G6qzoP/45Ud0e8m5lcEIvjVlE9SYtAHgcDLFs3NCGdyVJbU4FUQVhWU4ZR6Amtk/RsQ==" saltValue="aX6Yuhh6gB+uOy6nK25a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vUoJmr/bxEPlbkkb2Kzsd3XggvSow8ybgGINCeuPCYU3d9Zg85ixFk1ilIIE7HLv3P7EWp4K8hAtURKRwfCzuA==" saltValue="p0PH1cnGz9sPD+UI5ywN6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7pEg4hmW3xzTveg7wpgdMsYmeXJQ5WWgtYQ+LgWs5xE+vlPeYf3k7ALJrFnVNf9gALZ8wx/1GHAcJEuzVXR1Tw==" saltValue="+gS8Q3RM+0QqHq4MXt6L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36782</v>
      </c>
      <c r="E3" s="162"/>
      <c r="F3" s="163">
        <v>81768</v>
      </c>
      <c r="G3" s="164"/>
      <c r="H3" s="165"/>
    </row>
    <row r="4" spans="1:8" x14ac:dyDescent="0.15">
      <c r="A4" s="166"/>
      <c r="B4" s="167"/>
      <c r="C4" s="168"/>
      <c r="D4" s="169">
        <v>14415</v>
      </c>
      <c r="E4" s="170"/>
      <c r="F4" s="171">
        <v>37917</v>
      </c>
      <c r="G4" s="172"/>
      <c r="H4" s="173"/>
    </row>
    <row r="5" spans="1:8" x14ac:dyDescent="0.15">
      <c r="A5" s="154" t="s">
        <v>553</v>
      </c>
      <c r="B5" s="159"/>
      <c r="C5" s="160"/>
      <c r="D5" s="161">
        <v>32026</v>
      </c>
      <c r="E5" s="162"/>
      <c r="F5" s="163">
        <v>65876</v>
      </c>
      <c r="G5" s="164"/>
      <c r="H5" s="165"/>
    </row>
    <row r="6" spans="1:8" x14ac:dyDescent="0.15">
      <c r="A6" s="166"/>
      <c r="B6" s="167"/>
      <c r="C6" s="168"/>
      <c r="D6" s="169">
        <v>23193</v>
      </c>
      <c r="E6" s="170"/>
      <c r="F6" s="171">
        <v>36484</v>
      </c>
      <c r="G6" s="172"/>
      <c r="H6" s="173"/>
    </row>
    <row r="7" spans="1:8" x14ac:dyDescent="0.15">
      <c r="A7" s="154" t="s">
        <v>554</v>
      </c>
      <c r="B7" s="159"/>
      <c r="C7" s="160"/>
      <c r="D7" s="161">
        <v>58994</v>
      </c>
      <c r="E7" s="162"/>
      <c r="F7" s="163">
        <v>68468</v>
      </c>
      <c r="G7" s="164"/>
      <c r="H7" s="165"/>
    </row>
    <row r="8" spans="1:8" x14ac:dyDescent="0.15">
      <c r="A8" s="166"/>
      <c r="B8" s="167"/>
      <c r="C8" s="168"/>
      <c r="D8" s="169">
        <v>40341</v>
      </c>
      <c r="E8" s="170"/>
      <c r="F8" s="171">
        <v>34140</v>
      </c>
      <c r="G8" s="172"/>
      <c r="H8" s="173"/>
    </row>
    <row r="9" spans="1:8" x14ac:dyDescent="0.15">
      <c r="A9" s="154" t="s">
        <v>555</v>
      </c>
      <c r="B9" s="159"/>
      <c r="C9" s="160"/>
      <c r="D9" s="161">
        <v>61381</v>
      </c>
      <c r="E9" s="162"/>
      <c r="F9" s="163">
        <v>69729</v>
      </c>
      <c r="G9" s="164"/>
      <c r="H9" s="165"/>
    </row>
    <row r="10" spans="1:8" x14ac:dyDescent="0.15">
      <c r="A10" s="166"/>
      <c r="B10" s="167"/>
      <c r="C10" s="168"/>
      <c r="D10" s="169">
        <v>46498</v>
      </c>
      <c r="E10" s="170"/>
      <c r="F10" s="171">
        <v>38908</v>
      </c>
      <c r="G10" s="172"/>
      <c r="H10" s="173"/>
    </row>
    <row r="11" spans="1:8" x14ac:dyDescent="0.15">
      <c r="A11" s="154" t="s">
        <v>556</v>
      </c>
      <c r="B11" s="159"/>
      <c r="C11" s="160"/>
      <c r="D11" s="161">
        <v>106219</v>
      </c>
      <c r="E11" s="162"/>
      <c r="F11" s="163">
        <v>74581</v>
      </c>
      <c r="G11" s="164"/>
      <c r="H11" s="165"/>
    </row>
    <row r="12" spans="1:8" x14ac:dyDescent="0.15">
      <c r="A12" s="166"/>
      <c r="B12" s="167"/>
      <c r="C12" s="174"/>
      <c r="D12" s="169">
        <v>81541</v>
      </c>
      <c r="E12" s="170"/>
      <c r="F12" s="171">
        <v>41563</v>
      </c>
      <c r="G12" s="172"/>
      <c r="H12" s="173"/>
    </row>
    <row r="13" spans="1:8" x14ac:dyDescent="0.15">
      <c r="A13" s="154"/>
      <c r="B13" s="159"/>
      <c r="C13" s="175"/>
      <c r="D13" s="176">
        <v>59080</v>
      </c>
      <c r="E13" s="177"/>
      <c r="F13" s="178">
        <v>72084</v>
      </c>
      <c r="G13" s="179"/>
      <c r="H13" s="165"/>
    </row>
    <row r="14" spans="1:8" x14ac:dyDescent="0.15">
      <c r="A14" s="166"/>
      <c r="B14" s="167"/>
      <c r="C14" s="168"/>
      <c r="D14" s="169">
        <v>41198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14.48</v>
      </c>
      <c r="C19" s="180">
        <f>ROUND(VALUE(SUBSTITUTE(実質収支比率等に係る経年分析!G$48,"▲","-")),2)</f>
        <v>7.92</v>
      </c>
      <c r="D19" s="180">
        <f>ROUND(VALUE(SUBSTITUTE(実質収支比率等に係る経年分析!H$48,"▲","-")),2)</f>
        <v>10.119999999999999</v>
      </c>
      <c r="E19" s="180">
        <f>ROUND(VALUE(SUBSTITUTE(実質収支比率等に係る経年分析!I$48,"▲","-")),2)</f>
        <v>5.27</v>
      </c>
      <c r="F19" s="180">
        <f>ROUND(VALUE(SUBSTITUTE(実質収支比率等に係る経年分析!J$48,"▲","-")),2)</f>
        <v>1.65</v>
      </c>
    </row>
    <row r="20" spans="1:11" x14ac:dyDescent="0.15">
      <c r="A20" s="180" t="s">
        <v>55</v>
      </c>
      <c r="B20" s="180">
        <f>ROUND(VALUE(SUBSTITUTE(実質収支比率等に係る経年分析!F$47,"▲","-")),2)</f>
        <v>9.7100000000000009</v>
      </c>
      <c r="C20" s="180">
        <f>ROUND(VALUE(SUBSTITUTE(実質収支比率等に係る経年分析!G$47,"▲","-")),2)</f>
        <v>17.54</v>
      </c>
      <c r="D20" s="180">
        <f>ROUND(VALUE(SUBSTITUTE(実質収支比率等に係る経年分析!H$47,"▲","-")),2)</f>
        <v>21.38</v>
      </c>
      <c r="E20" s="180">
        <f>ROUND(VALUE(SUBSTITUTE(実質収支比率等に係る経年分析!I$47,"▲","-")),2)</f>
        <v>26.77</v>
      </c>
      <c r="F20" s="180">
        <f>ROUND(VALUE(SUBSTITUTE(実質収支比率等に係る経年分析!J$47,"▲","-")),2)</f>
        <v>29.51</v>
      </c>
    </row>
    <row r="21" spans="1:11" x14ac:dyDescent="0.15">
      <c r="A21" s="180" t="s">
        <v>56</v>
      </c>
      <c r="B21" s="180">
        <f>IF(ISNUMBER(VALUE(SUBSTITUTE(実質収支比率等に係る経年分析!F$49,"▲","-"))),ROUND(VALUE(SUBSTITUTE(実質収支比率等に係る経年分析!F$49,"▲","-")),2),NA())</f>
        <v>10.82</v>
      </c>
      <c r="C21" s="180">
        <f>IF(ISNUMBER(VALUE(SUBSTITUTE(実質収支比率等に係る経年分析!G$49,"▲","-"))),ROUND(VALUE(SUBSTITUTE(実質収支比率等に係る経年分析!G$49,"▲","-")),2),NA())</f>
        <v>0.43</v>
      </c>
      <c r="D21" s="180">
        <f>IF(ISNUMBER(VALUE(SUBSTITUTE(実質収支比率等に係る経年分析!H$49,"▲","-"))),ROUND(VALUE(SUBSTITUTE(実質収支比率等に係る経年分析!H$49,"▲","-")),2),NA())</f>
        <v>6.19</v>
      </c>
      <c r="E21" s="180">
        <f>IF(ISNUMBER(VALUE(SUBSTITUTE(実質収支比率等に係る経年分析!I$49,"▲","-"))),ROUND(VALUE(SUBSTITUTE(実質収支比率等に係る経年分析!I$49,"▲","-")),2),NA())</f>
        <v>0.15</v>
      </c>
      <c r="F21" s="180">
        <f>IF(ISNUMBER(VALUE(SUBSTITUTE(実質収支比率等に係る経年分析!J$49,"▲","-"))),ROUND(VALUE(SUBSTITUTE(実質収支比率等に係る経年分析!J$49,"▲","-")),2),NA())</f>
        <v>-0.99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国民宿舎葛城高原ロッジ特別会計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10.119999999999999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8.9600000000000009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9.7799999999999994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7.74</v>
      </c>
    </row>
    <row r="35" spans="1:16" x14ac:dyDescent="0.15">
      <c r="A35" s="181" t="str">
        <f>IF(連結実質赤字比率に係る赤字・黒字の構成分析!C$35="",NA(),連結実質赤字比率に係る赤字・黒字の構成分析!C$35)</f>
        <v>学校給食費特別会計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0.01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0.01</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7.03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6.02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3.89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1560</v>
      </c>
      <c r="E42" s="182"/>
      <c r="F42" s="182"/>
      <c r="G42" s="182">
        <f>'実質公債費比率（分子）の構造'!L$52</f>
        <v>1467</v>
      </c>
      <c r="H42" s="182"/>
      <c r="I42" s="182"/>
      <c r="J42" s="182">
        <f>'実質公債費比率（分子）の構造'!M$52</f>
        <v>1454</v>
      </c>
      <c r="K42" s="182"/>
      <c r="L42" s="182"/>
      <c r="M42" s="182">
        <f>'実質公債費比率（分子）の構造'!N$52</f>
        <v>1350</v>
      </c>
      <c r="N42" s="182"/>
      <c r="O42" s="182"/>
      <c r="P42" s="182">
        <f>'実質公債費比率（分子）の構造'!O$52</f>
        <v>1332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114</v>
      </c>
      <c r="C45" s="182"/>
      <c r="D45" s="182"/>
      <c r="E45" s="182">
        <f>'実質公債費比率（分子）の構造'!L$49</f>
        <v>96</v>
      </c>
      <c r="F45" s="182"/>
      <c r="G45" s="182"/>
      <c r="H45" s="182">
        <f>'実質公債費比率（分子）の構造'!M$49</f>
        <v>60</v>
      </c>
      <c r="I45" s="182"/>
      <c r="J45" s="182"/>
      <c r="K45" s="182">
        <f>'実質公債費比率（分子）の構造'!N$49</f>
        <v>56</v>
      </c>
      <c r="L45" s="182"/>
      <c r="M45" s="182"/>
      <c r="N45" s="182">
        <f>'実質公債費比率（分子）の構造'!O$49</f>
        <v>26</v>
      </c>
      <c r="O45" s="182"/>
      <c r="P45" s="182"/>
    </row>
    <row r="46" spans="1:16" x14ac:dyDescent="0.15">
      <c r="A46" s="182" t="s">
        <v>67</v>
      </c>
      <c r="B46" s="182">
        <f>'実質公債費比率（分子）の構造'!K$48</f>
        <v>346</v>
      </c>
      <c r="C46" s="182"/>
      <c r="D46" s="182"/>
      <c r="E46" s="182">
        <f>'実質公債費比率（分子）の構造'!L$48</f>
        <v>316</v>
      </c>
      <c r="F46" s="182"/>
      <c r="G46" s="182"/>
      <c r="H46" s="182">
        <f>'実質公債費比率（分子）の構造'!M$48</f>
        <v>364</v>
      </c>
      <c r="I46" s="182"/>
      <c r="J46" s="182"/>
      <c r="K46" s="182">
        <f>'実質公債費比率（分子）の構造'!N$48</f>
        <v>353</v>
      </c>
      <c r="L46" s="182"/>
      <c r="M46" s="182"/>
      <c r="N46" s="182">
        <f>'実質公債費比率（分子）の構造'!O$48</f>
        <v>334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1953</v>
      </c>
      <c r="C49" s="182"/>
      <c r="D49" s="182"/>
      <c r="E49" s="182">
        <f>'実質公債費比率（分子）の構造'!L$45</f>
        <v>1895</v>
      </c>
      <c r="F49" s="182"/>
      <c r="G49" s="182"/>
      <c r="H49" s="182">
        <f>'実質公債費比率（分子）の構造'!M$45</f>
        <v>1890</v>
      </c>
      <c r="I49" s="182"/>
      <c r="J49" s="182"/>
      <c r="K49" s="182">
        <f>'実質公債費比率（分子）の構造'!N$45</f>
        <v>1815</v>
      </c>
      <c r="L49" s="182"/>
      <c r="M49" s="182"/>
      <c r="N49" s="182">
        <f>'実質公債費比率（分子）の構造'!O$45</f>
        <v>1764</v>
      </c>
      <c r="O49" s="182"/>
      <c r="P49" s="182"/>
    </row>
    <row r="50" spans="1:16" x14ac:dyDescent="0.15">
      <c r="A50" s="182" t="s">
        <v>71</v>
      </c>
      <c r="B50" s="182" t="e">
        <f>NA()</f>
        <v>#N/A</v>
      </c>
      <c r="C50" s="182">
        <f>IF(ISNUMBER('実質公債費比率（分子）の構造'!K$53),'実質公債費比率（分子）の構造'!K$53,NA())</f>
        <v>853</v>
      </c>
      <c r="D50" s="182" t="e">
        <f>NA()</f>
        <v>#N/A</v>
      </c>
      <c r="E50" s="182" t="e">
        <f>NA()</f>
        <v>#N/A</v>
      </c>
      <c r="F50" s="182">
        <f>IF(ISNUMBER('実質公債費比率（分子）の構造'!L$53),'実質公債費比率（分子）の構造'!L$53,NA())</f>
        <v>840</v>
      </c>
      <c r="G50" s="182" t="e">
        <f>NA()</f>
        <v>#N/A</v>
      </c>
      <c r="H50" s="182" t="e">
        <f>NA()</f>
        <v>#N/A</v>
      </c>
      <c r="I50" s="182">
        <f>IF(ISNUMBER('実質公債費比率（分子）の構造'!M$53),'実質公債費比率（分子）の構造'!M$53,NA())</f>
        <v>860</v>
      </c>
      <c r="J50" s="182" t="e">
        <f>NA()</f>
        <v>#N/A</v>
      </c>
      <c r="K50" s="182" t="e">
        <f>NA()</f>
        <v>#N/A</v>
      </c>
      <c r="L50" s="182">
        <f>IF(ISNUMBER('実質公債費比率（分子）の構造'!N$53),'実質公債費比率（分子）の構造'!N$53,NA())</f>
        <v>874</v>
      </c>
      <c r="M50" s="182" t="e">
        <f>NA()</f>
        <v>#N/A</v>
      </c>
      <c r="N50" s="182" t="e">
        <f>NA()</f>
        <v>#N/A</v>
      </c>
      <c r="O50" s="182">
        <f>IF(ISNUMBER('実質公債費比率（分子）の構造'!O$53),'実質公債費比率（分子）の構造'!O$53,NA())</f>
        <v>792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11826</v>
      </c>
      <c r="E56" s="181"/>
      <c r="F56" s="181"/>
      <c r="G56" s="181">
        <f>'将来負担比率（分子）の構造'!J$52</f>
        <v>11896</v>
      </c>
      <c r="H56" s="181"/>
      <c r="I56" s="181"/>
      <c r="J56" s="181">
        <f>'将来負担比率（分子）の構造'!K$52</f>
        <v>11536</v>
      </c>
      <c r="K56" s="181"/>
      <c r="L56" s="181"/>
      <c r="M56" s="181">
        <f>'将来負担比率（分子）の構造'!L$52</f>
        <v>12194</v>
      </c>
      <c r="N56" s="181"/>
      <c r="O56" s="181"/>
      <c r="P56" s="181">
        <f>'将来負担比率（分子）の構造'!M$52</f>
        <v>12997</v>
      </c>
    </row>
    <row r="57" spans="1:16" x14ac:dyDescent="0.15">
      <c r="A57" s="181" t="s">
        <v>42</v>
      </c>
      <c r="B57" s="181"/>
      <c r="C57" s="181"/>
      <c r="D57" s="181">
        <f>'将来負担比率（分子）の構造'!I$51</f>
        <v>1360</v>
      </c>
      <c r="E57" s="181"/>
      <c r="F57" s="181"/>
      <c r="G57" s="181">
        <f>'将来負担比率（分子）の構造'!J$51</f>
        <v>1302</v>
      </c>
      <c r="H57" s="181"/>
      <c r="I57" s="181"/>
      <c r="J57" s="181">
        <f>'将来負担比率（分子）の構造'!K$51</f>
        <v>1241</v>
      </c>
      <c r="K57" s="181"/>
      <c r="L57" s="181"/>
      <c r="M57" s="181">
        <f>'将来負担比率（分子）の構造'!L$51</f>
        <v>1214</v>
      </c>
      <c r="N57" s="181"/>
      <c r="O57" s="181"/>
      <c r="P57" s="181">
        <f>'将来負担比率（分子）の構造'!M$51</f>
        <v>1154</v>
      </c>
    </row>
    <row r="58" spans="1:16" x14ac:dyDescent="0.15">
      <c r="A58" s="181" t="s">
        <v>41</v>
      </c>
      <c r="B58" s="181"/>
      <c r="C58" s="181"/>
      <c r="D58" s="181">
        <f>'将来負担比率（分子）の構造'!I$50</f>
        <v>3147</v>
      </c>
      <c r="E58" s="181"/>
      <c r="F58" s="181"/>
      <c r="G58" s="181">
        <f>'将来負担比率（分子）の構造'!J$50</f>
        <v>3529</v>
      </c>
      <c r="H58" s="181"/>
      <c r="I58" s="181"/>
      <c r="J58" s="181">
        <f>'将来負担比率（分子）の構造'!K$50</f>
        <v>3929</v>
      </c>
      <c r="K58" s="181"/>
      <c r="L58" s="181"/>
      <c r="M58" s="181">
        <f>'将来負担比率（分子）の構造'!L$50</f>
        <v>4523</v>
      </c>
      <c r="N58" s="181"/>
      <c r="O58" s="181"/>
      <c r="P58" s="181">
        <f>'将来負担比率（分子）の構造'!M$50</f>
        <v>4745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2583</v>
      </c>
      <c r="C62" s="181"/>
      <c r="D62" s="181"/>
      <c r="E62" s="181">
        <f>'将来負担比率（分子）の構造'!J$45</f>
        <v>2734</v>
      </c>
      <c r="F62" s="181"/>
      <c r="G62" s="181"/>
      <c r="H62" s="181">
        <f>'将来負担比率（分子）の構造'!K$45</f>
        <v>2589</v>
      </c>
      <c r="I62" s="181"/>
      <c r="J62" s="181"/>
      <c r="K62" s="181">
        <f>'将来負担比率（分子）の構造'!L$45</f>
        <v>2761</v>
      </c>
      <c r="L62" s="181"/>
      <c r="M62" s="181"/>
      <c r="N62" s="181">
        <f>'将来負担比率（分子）の構造'!M$45</f>
        <v>2627</v>
      </c>
      <c r="O62" s="181"/>
      <c r="P62" s="181"/>
    </row>
    <row r="63" spans="1:16" x14ac:dyDescent="0.15">
      <c r="A63" s="181" t="s">
        <v>34</v>
      </c>
      <c r="B63" s="181">
        <f>'将来負担比率（分子）の構造'!I$44</f>
        <v>267</v>
      </c>
      <c r="C63" s="181"/>
      <c r="D63" s="181"/>
      <c r="E63" s="181">
        <f>'将来負担比率（分子）の構造'!J$44</f>
        <v>202</v>
      </c>
      <c r="F63" s="181"/>
      <c r="G63" s="181"/>
      <c r="H63" s="181">
        <f>'将来負担比率（分子）の構造'!K$44</f>
        <v>152</v>
      </c>
      <c r="I63" s="181"/>
      <c r="J63" s="181"/>
      <c r="K63" s="181">
        <f>'将来負担比率（分子）の構造'!L$44</f>
        <v>134</v>
      </c>
      <c r="L63" s="181"/>
      <c r="M63" s="181"/>
      <c r="N63" s="181">
        <f>'将来負担比率（分子）の構造'!M$44</f>
        <v>119</v>
      </c>
      <c r="O63" s="181"/>
      <c r="P63" s="181"/>
    </row>
    <row r="64" spans="1:16" x14ac:dyDescent="0.15">
      <c r="A64" s="181" t="s">
        <v>33</v>
      </c>
      <c r="B64" s="181">
        <f>'将来負担比率（分子）の構造'!I$43</f>
        <v>4086</v>
      </c>
      <c r="C64" s="181"/>
      <c r="D64" s="181"/>
      <c r="E64" s="181">
        <f>'将来負担比率（分子）の構造'!J$43</f>
        <v>3851</v>
      </c>
      <c r="F64" s="181"/>
      <c r="G64" s="181"/>
      <c r="H64" s="181">
        <f>'将来負担比率（分子）の構造'!K$43</f>
        <v>4032</v>
      </c>
      <c r="I64" s="181"/>
      <c r="J64" s="181"/>
      <c r="K64" s="181">
        <f>'将来負担比率（分子）の構造'!L$43</f>
        <v>3976</v>
      </c>
      <c r="L64" s="181"/>
      <c r="M64" s="181"/>
      <c r="N64" s="181">
        <f>'将来負担比率（分子）の構造'!M$43</f>
        <v>3986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18185</v>
      </c>
      <c r="C66" s="181"/>
      <c r="D66" s="181"/>
      <c r="E66" s="181">
        <f>'将来負担比率（分子）の構造'!J$41</f>
        <v>17900</v>
      </c>
      <c r="F66" s="181"/>
      <c r="G66" s="181"/>
      <c r="H66" s="181">
        <f>'将来負担比率（分子）の構造'!K$41</f>
        <v>18078</v>
      </c>
      <c r="I66" s="181"/>
      <c r="J66" s="181"/>
      <c r="K66" s="181">
        <f>'将来負担比率（分子）の構造'!L$41</f>
        <v>18242</v>
      </c>
      <c r="L66" s="181"/>
      <c r="M66" s="181"/>
      <c r="N66" s="181">
        <f>'将来負担比率（分子）の構造'!M$41</f>
        <v>18853</v>
      </c>
      <c r="O66" s="181"/>
      <c r="P66" s="181"/>
    </row>
    <row r="67" spans="1:16" x14ac:dyDescent="0.15">
      <c r="A67" s="181" t="s">
        <v>75</v>
      </c>
      <c r="B67" s="181" t="e">
        <f>NA()</f>
        <v>#N/A</v>
      </c>
      <c r="C67" s="181">
        <f>IF(ISNUMBER('将来負担比率（分子）の構造'!I$53), IF('将来負担比率（分子）の構造'!I$53 &lt; 0, 0, '将来負担比率（分子）の構造'!I$53), NA())</f>
        <v>8787</v>
      </c>
      <c r="D67" s="181" t="e">
        <f>NA()</f>
        <v>#N/A</v>
      </c>
      <c r="E67" s="181" t="e">
        <f>NA()</f>
        <v>#N/A</v>
      </c>
      <c r="F67" s="181">
        <f>IF(ISNUMBER('将来負担比率（分子）の構造'!J$53), IF('将来負担比率（分子）の構造'!J$53 &lt; 0, 0, '将来負担比率（分子）の構造'!J$53), NA())</f>
        <v>7960</v>
      </c>
      <c r="G67" s="181" t="e">
        <f>NA()</f>
        <v>#N/A</v>
      </c>
      <c r="H67" s="181" t="e">
        <f>NA()</f>
        <v>#N/A</v>
      </c>
      <c r="I67" s="181">
        <f>IF(ISNUMBER('将来負担比率（分子）の構造'!K$53), IF('将来負担比率（分子）の構造'!K$53 &lt; 0, 0, '将来負担比率（分子）の構造'!K$53), NA())</f>
        <v>8145</v>
      </c>
      <c r="J67" s="181" t="e">
        <f>NA()</f>
        <v>#N/A</v>
      </c>
      <c r="K67" s="181" t="e">
        <f>NA()</f>
        <v>#N/A</v>
      </c>
      <c r="L67" s="181">
        <f>IF(ISNUMBER('将来負担比率（分子）の構造'!L$53), IF('将来負担比率（分子）の構造'!L$53 &lt; 0, 0, '将来負担比率（分子）の構造'!L$53), NA())</f>
        <v>7181</v>
      </c>
      <c r="M67" s="181" t="e">
        <f>NA()</f>
        <v>#N/A</v>
      </c>
      <c r="N67" s="181" t="e">
        <f>NA()</f>
        <v>#N/A</v>
      </c>
      <c r="O67" s="181">
        <f>IF(ISNUMBER('将来負担比率（分子）の構造'!M$53), IF('将来負担比率（分子）の構造'!M$53 &lt; 0, 0, '将来負担比率（分子）の構造'!M$53), NA())</f>
        <v>6688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1621</v>
      </c>
      <c r="C72" s="185">
        <f>基金残高に係る経年分析!G55</f>
        <v>2006</v>
      </c>
      <c r="D72" s="185">
        <f>基金残高に係る経年分析!H55</f>
        <v>2204</v>
      </c>
    </row>
    <row r="73" spans="1:16" x14ac:dyDescent="0.15">
      <c r="A73" s="184" t="s">
        <v>78</v>
      </c>
      <c r="B73" s="185">
        <f>基金残高に係る経年分析!F56</f>
        <v>852</v>
      </c>
      <c r="C73" s="185">
        <f>基金残高に係る経年分析!G56</f>
        <v>1004</v>
      </c>
      <c r="D73" s="185">
        <f>基金残高に係る経年分析!H56</f>
        <v>962</v>
      </c>
    </row>
    <row r="74" spans="1:16" x14ac:dyDescent="0.15">
      <c r="A74" s="184" t="s">
        <v>79</v>
      </c>
      <c r="B74" s="185">
        <f>基金残高に係る経年分析!F57</f>
        <v>1259</v>
      </c>
      <c r="C74" s="185">
        <f>基金残高に係る経年分析!G57</f>
        <v>1286</v>
      </c>
      <c r="D74" s="185">
        <f>基金残高に係る経年分析!H57</f>
        <v>1300</v>
      </c>
    </row>
  </sheetData>
  <sheetProtection algorithmName="SHA-512" hashValue="XNFDodwEpUmMu+9ua7AdCfAVDtJpX9kyHNK73QiuhWkiySD5W1VrwzzSDISM+Sm8kmzL0BzIWQuP9awS1PdKkA==" saltValue="NlXpAdvSQMlwUUNO+OHY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2021-03-05T00:27:32Z</cp:lastPrinted>
  <dcterms:created xsi:type="dcterms:W3CDTF">2021-02-05T03:34:30Z</dcterms:created>
  <dcterms:modified xsi:type="dcterms:W3CDTF">2021-10-26T07:21:47Z</dcterms:modified>
  <cp:category/>
</cp:coreProperties>
</file>