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04_介護事業係2\★★★コロナ介護サービス事業所等に対するサービス継続支援事業\３_県交付要綱\支援金交付要綱\支援金様式\HP\01HP様式\01交付申請\所要額調書\1204_一部修正\"/>
    </mc:Choice>
  </mc:AlternateContent>
  <bookViews>
    <workbookView xWindow="0" yWindow="0" windowWidth="20490" windowHeight="7500" activeTab="1"/>
  </bookViews>
  <sheets>
    <sheet name="作成方法" sheetId="7" r:id="rId1"/>
    <sheet name="記載例" sheetId="10" r:id="rId2"/>
    <sheet name="個票1" sheetId="2" r:id="rId3"/>
    <sheet name="個票２" sheetId="3" r:id="rId4"/>
    <sheet name="個票３" sheetId="4" r:id="rId5"/>
    <sheet name="個票４" sheetId="5" r:id="rId6"/>
    <sheet name="申請書" sheetId="11" r:id="rId7"/>
  </sheets>
  <externalReferences>
    <externalReference r:id="rId8"/>
  </externalReferences>
  <definedNames>
    <definedName name="_xlnm.Print_Area" localSheetId="1">記載例!$A$1:$K$21</definedName>
    <definedName name="_xlnm.Print_Area" localSheetId="2">個票1!$A$1:$AU$56</definedName>
    <definedName name="_xlnm.Print_Area" localSheetId="3">個票２!$A$1:$AU$56</definedName>
    <definedName name="_xlnm.Print_Area" localSheetId="4">個票３!$A$1:$AU$56</definedName>
    <definedName name="_xlnm.Print_Area" localSheetId="5">個票４!$A$1:$AU$56</definedName>
    <definedName name="_xlnm.Print_Area" localSheetId="0">作成方法!$A$1:$I$32</definedName>
    <definedName name="_xlnm.Print_Area" localSheetId="6">申請書!$A$1:$AM$50</definedName>
    <definedName name="_xlnm.Print_Titles" localSheetId="1">記載例!$3:$4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8" i="11" l="1"/>
  <c r="X20" i="11" l="1"/>
  <c r="X19" i="11"/>
  <c r="K14" i="11" l="1"/>
  <c r="AP14" i="11" s="1"/>
  <c r="F10" i="10" l="1"/>
  <c r="I10" i="10" s="1"/>
  <c r="J10" i="10" s="1"/>
  <c r="F9" i="10"/>
  <c r="I9" i="10" s="1"/>
  <c r="J9" i="10" s="1"/>
  <c r="I8" i="10"/>
  <c r="J8" i="10" s="1"/>
  <c r="F8" i="10"/>
  <c r="F13" i="10"/>
  <c r="I13" i="10" s="1"/>
  <c r="J13" i="10" s="1"/>
  <c r="F12" i="10"/>
  <c r="I12" i="10" s="1"/>
  <c r="J12" i="10" s="1"/>
  <c r="I11" i="10"/>
  <c r="J11" i="10" s="1"/>
  <c r="F11" i="10"/>
  <c r="E17" i="10"/>
  <c r="D17" i="10"/>
  <c r="F16" i="10"/>
  <c r="I16" i="10" s="1"/>
  <c r="J16" i="10" s="1"/>
  <c r="F15" i="10"/>
  <c r="I15" i="10" s="1"/>
  <c r="J15" i="10" s="1"/>
  <c r="F14" i="10"/>
  <c r="I14" i="10" s="1"/>
  <c r="J14" i="10" s="1"/>
  <c r="F7" i="10"/>
  <c r="I7" i="10" s="1"/>
  <c r="J7" i="10" s="1"/>
  <c r="F6" i="10"/>
  <c r="I6" i="10" s="1"/>
  <c r="J6" i="10" s="1"/>
  <c r="F5" i="10"/>
  <c r="I5" i="10" s="1"/>
  <c r="J5" i="10" l="1"/>
  <c r="J17" i="10" s="1"/>
  <c r="I17" i="10"/>
  <c r="F17" i="10"/>
  <c r="H52" i="5" l="1"/>
  <c r="X40" i="5"/>
  <c r="CB39" i="5"/>
  <c r="CB38" i="5"/>
  <c r="CB37" i="5"/>
  <c r="X37" i="5"/>
  <c r="CB36" i="5"/>
  <c r="X36" i="5"/>
  <c r="CB35" i="5"/>
  <c r="X35" i="5"/>
  <c r="CB34" i="5"/>
  <c r="X34" i="5"/>
  <c r="CB33" i="5"/>
  <c r="X33" i="5"/>
  <c r="CB32" i="5"/>
  <c r="X32" i="5"/>
  <c r="AI31" i="5" s="1"/>
  <c r="CB31" i="5"/>
  <c r="CB30" i="5"/>
  <c r="CB29" i="5"/>
  <c r="H29" i="5"/>
  <c r="CB28" i="5"/>
  <c r="CB27" i="5"/>
  <c r="CB26" i="5"/>
  <c r="X17" i="5"/>
  <c r="CB14" i="5"/>
  <c r="CB13" i="5"/>
  <c r="H52" i="4"/>
  <c r="X40" i="4"/>
  <c r="CB39" i="4"/>
  <c r="CB38" i="4"/>
  <c r="CB37" i="4"/>
  <c r="X37" i="4"/>
  <c r="CB36" i="4"/>
  <c r="X36" i="4"/>
  <c r="CB35" i="4"/>
  <c r="X35" i="4"/>
  <c r="CB34" i="4"/>
  <c r="X34" i="4"/>
  <c r="CB33" i="4"/>
  <c r="X33" i="4"/>
  <c r="CB32" i="4"/>
  <c r="X32" i="4"/>
  <c r="CB31" i="4"/>
  <c r="AI31" i="4"/>
  <c r="CB30" i="4"/>
  <c r="CB29" i="4"/>
  <c r="H29" i="4"/>
  <c r="CB28" i="4"/>
  <c r="CB27" i="4"/>
  <c r="CB26" i="4"/>
  <c r="X17" i="4"/>
  <c r="CB14" i="4"/>
  <c r="CB13" i="4"/>
  <c r="H52" i="3"/>
  <c r="AI39" i="3" s="1"/>
  <c r="AI41" i="3" s="1"/>
  <c r="X40" i="3"/>
  <c r="CB39" i="3"/>
  <c r="CB38" i="3"/>
  <c r="CB37" i="3"/>
  <c r="X37" i="3"/>
  <c r="CB36" i="3"/>
  <c r="X36" i="3"/>
  <c r="CB35" i="3"/>
  <c r="X35" i="3"/>
  <c r="CB34" i="3"/>
  <c r="X34" i="3"/>
  <c r="CB33" i="3"/>
  <c r="X33" i="3"/>
  <c r="CB32" i="3"/>
  <c r="X32" i="3"/>
  <c r="CB31" i="3"/>
  <c r="AI31" i="3"/>
  <c r="CB30" i="3"/>
  <c r="CB29" i="3"/>
  <c r="H29" i="3"/>
  <c r="AI16" i="3" s="1"/>
  <c r="AI18" i="3" s="1"/>
  <c r="AX19" i="3" s="1"/>
  <c r="CB28" i="3"/>
  <c r="CB27" i="3"/>
  <c r="CB26" i="3"/>
  <c r="X17" i="3"/>
  <c r="CB14" i="3"/>
  <c r="CB13" i="3"/>
  <c r="H52" i="2"/>
  <c r="X40" i="2"/>
  <c r="CB39" i="2"/>
  <c r="CB38" i="2"/>
  <c r="CB37" i="2"/>
  <c r="X37" i="2"/>
  <c r="CB36" i="2"/>
  <c r="X36" i="2"/>
  <c r="CB35" i="2"/>
  <c r="X35" i="2"/>
  <c r="CB34" i="2"/>
  <c r="X34" i="2"/>
  <c r="CB33" i="2"/>
  <c r="X33" i="2"/>
  <c r="CB32" i="2"/>
  <c r="X32" i="2"/>
  <c r="CB31" i="2"/>
  <c r="AI31" i="2"/>
  <c r="CB30" i="2"/>
  <c r="CB29" i="2"/>
  <c r="H29" i="2"/>
  <c r="CB28" i="2"/>
  <c r="CB27" i="2"/>
  <c r="CB26" i="2"/>
  <c r="X17" i="2" s="1"/>
  <c r="CB14" i="2"/>
  <c r="CB13" i="2"/>
  <c r="AI16" i="5" l="1"/>
  <c r="AI18" i="5" s="1"/>
  <c r="AX19" i="5" s="1"/>
  <c r="AI16" i="2"/>
  <c r="AI18" i="2" s="1"/>
  <c r="AI39" i="2"/>
  <c r="AI41" i="2" s="1"/>
  <c r="AX42" i="2" s="1"/>
  <c r="AI16" i="4"/>
  <c r="AI18" i="4" s="1"/>
  <c r="AX19" i="4" s="1"/>
  <c r="AI39" i="4"/>
  <c r="AI41" i="4" s="1"/>
  <c r="AX42" i="4" s="1"/>
  <c r="AX19" i="2"/>
  <c r="AI39" i="5"/>
  <c r="AI41" i="5" s="1"/>
  <c r="AX42" i="5" s="1"/>
  <c r="AX42" i="3"/>
</calcChain>
</file>

<file path=xl/comments1.xml><?xml version="1.0" encoding="utf-8"?>
<comments xmlns="http://schemas.openxmlformats.org/spreadsheetml/2006/main">
  <authors>
    <author>厚生労働省ネットワークシステム</author>
    <author>奈良県</author>
  </authors>
  <commentList>
    <comment ref="AV8" authorId="0"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0" authorId="0"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r>
          <rPr>
            <b/>
            <sz val="9"/>
            <color indexed="81"/>
            <rFont val="MS P ゴシック"/>
            <family val="3"/>
            <charset val="128"/>
          </rPr>
          <t xml:space="preserve">
</t>
        </r>
      </text>
    </comment>
    <comment ref="AV12" authorId="1" shapeId="0">
      <text>
        <r>
          <rPr>
            <b/>
            <sz val="9"/>
            <color indexed="81"/>
            <rFont val="ＭＳ Ｐゴシック"/>
            <family val="3"/>
            <charset val="128"/>
          </rPr>
          <t xml:space="preserve">「事業区分」:
</t>
        </r>
        <r>
          <rPr>
            <sz val="9"/>
            <color indexed="81"/>
            <rFont val="ＭＳ Ｐゴシック"/>
            <family val="3"/>
            <charset val="128"/>
          </rPr>
          <t>申請する事業にチェックしてください。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AV19" authorId="0" shapeId="0">
      <text>
        <r>
          <rPr>
            <b/>
            <sz val="9"/>
            <color indexed="81"/>
            <rFont val="MS P ゴシック"/>
            <family val="3"/>
            <charset val="128"/>
          </rPr>
          <t xml:space="preserve">「補助上限額」：
</t>
        </r>
        <r>
          <rPr>
            <sz val="9"/>
            <color indexed="81"/>
            <rFont val="MS P ゴシック"/>
            <family val="3"/>
            <charset val="128"/>
          </rPr>
          <t xml:space="preserve">提供サービス及び定員をもとに自動算出されます。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
年度合計額が補助上限額を超過する場合、上欄に「補助上限額を超過しています」と表示されます。所要額を見直して下さい。</t>
        </r>
      </text>
    </comment>
    <comment ref="AV27" authorId="0"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33" authorId="0" shapeId="0">
      <text>
        <r>
          <rPr>
            <b/>
            <sz val="9"/>
            <color indexed="81"/>
            <rFont val="MS P ゴシック"/>
            <family val="3"/>
            <charset val="128"/>
          </rPr>
          <t xml:space="preserve">「申請額③」：
</t>
        </r>
        <r>
          <rPr>
            <sz val="9"/>
            <color indexed="81"/>
            <rFont val="MS P ゴシック"/>
            <family val="3"/>
            <charset val="128"/>
          </rPr>
          <t>本事業は補助単価が百円単位のため、本事業分では千円未満切り捨ての端数処理を行いません。</t>
        </r>
      </text>
    </comment>
  </commentList>
</comments>
</file>

<file path=xl/comments2.xml><?xml version="1.0" encoding="utf-8"?>
<comments xmlns="http://schemas.openxmlformats.org/spreadsheetml/2006/main">
  <authors>
    <author>厚生労働省ネットワークシステム</author>
    <author>奈良県</author>
  </authors>
  <commentList>
    <comment ref="AV8" authorId="0"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0" authorId="0"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r>
          <rPr>
            <b/>
            <sz val="9"/>
            <color indexed="81"/>
            <rFont val="MS P ゴシック"/>
            <family val="3"/>
            <charset val="128"/>
          </rPr>
          <t xml:space="preserve">
</t>
        </r>
      </text>
    </comment>
    <comment ref="AV12" authorId="1" shapeId="0">
      <text>
        <r>
          <rPr>
            <b/>
            <sz val="9"/>
            <color indexed="81"/>
            <rFont val="ＭＳ Ｐゴシック"/>
            <family val="3"/>
            <charset val="128"/>
          </rPr>
          <t xml:space="preserve">「事業区分」:
</t>
        </r>
        <r>
          <rPr>
            <sz val="9"/>
            <color indexed="81"/>
            <rFont val="ＭＳ Ｐゴシック"/>
            <family val="3"/>
            <charset val="128"/>
          </rPr>
          <t>申請する事業にチェックしてください。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AV19" authorId="0" shapeId="0">
      <text>
        <r>
          <rPr>
            <b/>
            <sz val="9"/>
            <color indexed="81"/>
            <rFont val="MS P ゴシック"/>
            <family val="3"/>
            <charset val="128"/>
          </rPr>
          <t xml:space="preserve">「補助上限額」：
</t>
        </r>
        <r>
          <rPr>
            <sz val="9"/>
            <color indexed="81"/>
            <rFont val="MS P ゴシック"/>
            <family val="3"/>
            <charset val="128"/>
          </rPr>
          <t xml:space="preserve">提供サービス及び定員をもとに自動算出されます。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
年度合計額が補助上限額を超過する場合、上欄に「補助上限額を超過しています」と表示されます。所要額を見直して下さい。</t>
        </r>
      </text>
    </comment>
    <comment ref="AV27" authorId="0"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33" authorId="0" shapeId="0">
      <text>
        <r>
          <rPr>
            <b/>
            <sz val="9"/>
            <color indexed="81"/>
            <rFont val="MS P ゴシック"/>
            <family val="3"/>
            <charset val="128"/>
          </rPr>
          <t xml:space="preserve">「申請額③」：
</t>
        </r>
        <r>
          <rPr>
            <sz val="9"/>
            <color indexed="81"/>
            <rFont val="MS P ゴシック"/>
            <family val="3"/>
            <charset val="128"/>
          </rPr>
          <t>本事業は補助単価が百円単位のため、本事業分では千円未満切り捨ての端数処理を行いません。</t>
        </r>
      </text>
    </comment>
  </commentList>
</comments>
</file>

<file path=xl/comments3.xml><?xml version="1.0" encoding="utf-8"?>
<comments xmlns="http://schemas.openxmlformats.org/spreadsheetml/2006/main">
  <authors>
    <author>厚生労働省ネットワークシステム</author>
    <author>奈良県</author>
  </authors>
  <commentList>
    <comment ref="AV8" authorId="0"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0" authorId="0"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r>
          <rPr>
            <b/>
            <sz val="9"/>
            <color indexed="81"/>
            <rFont val="MS P ゴシック"/>
            <family val="3"/>
            <charset val="128"/>
          </rPr>
          <t xml:space="preserve">
</t>
        </r>
      </text>
    </comment>
    <comment ref="AV11" authorId="1" shapeId="0">
      <text>
        <r>
          <rPr>
            <b/>
            <sz val="9"/>
            <color indexed="81"/>
            <rFont val="ＭＳ Ｐゴシック"/>
            <family val="3"/>
            <charset val="128"/>
          </rPr>
          <t xml:space="preserve">「事業区分」:
</t>
        </r>
        <r>
          <rPr>
            <sz val="9"/>
            <color indexed="81"/>
            <rFont val="ＭＳ Ｐゴシック"/>
            <family val="3"/>
            <charset val="128"/>
          </rPr>
          <t>申請する事業にチェックしてください。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AV19" authorId="0" shapeId="0">
      <text>
        <r>
          <rPr>
            <b/>
            <sz val="9"/>
            <color indexed="81"/>
            <rFont val="MS P ゴシック"/>
            <family val="3"/>
            <charset val="128"/>
          </rPr>
          <t xml:space="preserve">「補助上限額」：
</t>
        </r>
        <r>
          <rPr>
            <sz val="9"/>
            <color indexed="81"/>
            <rFont val="MS P ゴシック"/>
            <family val="3"/>
            <charset val="128"/>
          </rPr>
          <t xml:space="preserve">提供サービス及び定員をもとに自動算出されます。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
年度合計額が補助上限額を超過する場合、上欄に「補助上限額を超過しています」と表示されます。所要額を見直して下さい。</t>
        </r>
      </text>
    </comment>
    <comment ref="AV27" authorId="0"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33" authorId="0" shapeId="0">
      <text>
        <r>
          <rPr>
            <b/>
            <sz val="9"/>
            <color indexed="81"/>
            <rFont val="MS P ゴシック"/>
            <family val="3"/>
            <charset val="128"/>
          </rPr>
          <t xml:space="preserve">「申請額③」：
</t>
        </r>
        <r>
          <rPr>
            <sz val="9"/>
            <color indexed="81"/>
            <rFont val="MS P ゴシック"/>
            <family val="3"/>
            <charset val="128"/>
          </rPr>
          <t>本事業は補助単価が百円単位のため、本事業分では千円未満切り捨ての端数処理を行いません。</t>
        </r>
      </text>
    </comment>
  </commentList>
</comments>
</file>

<file path=xl/comments4.xml><?xml version="1.0" encoding="utf-8"?>
<comments xmlns="http://schemas.openxmlformats.org/spreadsheetml/2006/main">
  <authors>
    <author>奈良県</author>
    <author>厚生労働省ネットワークシステム</author>
  </authors>
  <commentList>
    <comment ref="AV5" authorId="0" shapeId="0">
      <text>
        <r>
          <rPr>
            <b/>
            <sz val="9"/>
            <color indexed="81"/>
            <rFont val="ＭＳ Ｐゴシック"/>
            <family val="3"/>
            <charset val="128"/>
          </rPr>
          <t xml:space="preserve">「介護保険事業所番号」：
</t>
        </r>
        <r>
          <rPr>
            <sz val="9"/>
            <color indexed="81"/>
            <rFont val="ＭＳ Ｐゴシック"/>
            <family val="3"/>
            <charset val="128"/>
          </rPr>
          <t>事業所番号がないサービス（有料老人ホーム等）は「１」と記入してください。</t>
        </r>
      </text>
    </comment>
    <comment ref="AV8"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0"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r>
          <rPr>
            <b/>
            <sz val="9"/>
            <color indexed="81"/>
            <rFont val="MS P ゴシック"/>
            <family val="3"/>
            <charset val="128"/>
          </rPr>
          <t xml:space="preserve">
</t>
        </r>
      </text>
    </comment>
    <comment ref="AV11" authorId="0" shapeId="0">
      <text>
        <r>
          <rPr>
            <b/>
            <sz val="9"/>
            <color indexed="81"/>
            <rFont val="ＭＳ Ｐゴシック"/>
            <family val="3"/>
            <charset val="128"/>
          </rPr>
          <t xml:space="preserve">「事業区分」:
</t>
        </r>
        <r>
          <rPr>
            <sz val="9"/>
            <color indexed="81"/>
            <rFont val="ＭＳ Ｐゴシック"/>
            <family val="3"/>
            <charset val="128"/>
          </rPr>
          <t>申請する事業にチェックしてください。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AV19" authorId="1" shapeId="0">
      <text>
        <r>
          <rPr>
            <b/>
            <sz val="9"/>
            <color indexed="81"/>
            <rFont val="MS P ゴシック"/>
            <family val="3"/>
            <charset val="128"/>
          </rPr>
          <t xml:space="preserve">「補助上限額」：
</t>
        </r>
        <r>
          <rPr>
            <sz val="9"/>
            <color indexed="81"/>
            <rFont val="MS P ゴシック"/>
            <family val="3"/>
            <charset val="128"/>
          </rPr>
          <t xml:space="preserve">提供サービス及び定員をもとに自動算出されます。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
年度合計額が補助上限額を超過する場合、上欄に「補助上限額を超過しています」と表示されます。所要額を見直して下さい。</t>
        </r>
      </text>
    </comment>
    <comment ref="AV27"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33" authorId="1" shapeId="0">
      <text>
        <r>
          <rPr>
            <b/>
            <sz val="9"/>
            <color indexed="81"/>
            <rFont val="MS P ゴシック"/>
            <family val="3"/>
            <charset val="128"/>
          </rPr>
          <t xml:space="preserve">「申請額③」：
</t>
        </r>
        <r>
          <rPr>
            <sz val="9"/>
            <color indexed="81"/>
            <rFont val="MS P ゴシック"/>
            <family val="3"/>
            <charset val="128"/>
          </rPr>
          <t>本事業は補助単価が百円単位のため、本事業分では千円未満切り捨ての端数処理を行いません。</t>
        </r>
      </text>
    </comment>
  </commentList>
</comments>
</file>

<file path=xl/comments5.xml><?xml version="1.0" encoding="utf-8"?>
<comments xmlns="http://schemas.openxmlformats.org/spreadsheetml/2006/main">
  <authors>
    <author>厚生労働省ネットワークシステム</author>
  </authors>
  <commentList>
    <comment ref="AN14" authorId="0" shapeId="0">
      <text>
        <r>
          <rPr>
            <b/>
            <sz val="9"/>
            <color indexed="81"/>
            <rFont val="MS P ゴシック"/>
            <family val="3"/>
            <charset val="128"/>
          </rPr>
          <t>申請額:</t>
        </r>
        <r>
          <rPr>
            <sz val="9"/>
            <color indexed="81"/>
            <rFont val="MS P ゴシック"/>
            <family val="3"/>
            <charset val="128"/>
          </rPr>
          <t xml:space="preserve">
本欄の金額と別添(事業所一覧)の合計額と一致しない場合には、上記のチェック欄に「！」と表示されます。
申請書への反映漏れなどがないか確認して下さい。</t>
        </r>
      </text>
    </comment>
  </commentList>
</comments>
</file>

<file path=xl/sharedStrings.xml><?xml version="1.0" encoding="utf-8"?>
<sst xmlns="http://schemas.openxmlformats.org/spreadsheetml/2006/main" count="1018" uniqueCount="243">
  <si>
    <t>（円）</t>
    <rPh sb="1" eb="2">
      <t>エン</t>
    </rPh>
    <phoneticPr fontId="5"/>
  </si>
  <si>
    <t>区分</t>
    <rPh sb="0" eb="2">
      <t>クブン</t>
    </rPh>
    <phoneticPr fontId="5"/>
  </si>
  <si>
    <t>総事業費</t>
    <rPh sb="0" eb="3">
      <t>ソウジギョウ</t>
    </rPh>
    <rPh sb="3" eb="4">
      <t>ヒ</t>
    </rPh>
    <phoneticPr fontId="5"/>
  </si>
  <si>
    <t>寄付金
その他
収入額</t>
    <rPh sb="0" eb="3">
      <t>キフキン</t>
    </rPh>
    <rPh sb="6" eb="7">
      <t>タ</t>
    </rPh>
    <rPh sb="8" eb="11">
      <t>シュウニュウガク</t>
    </rPh>
    <phoneticPr fontId="5"/>
  </si>
  <si>
    <t>差引額</t>
    <rPh sb="0" eb="3">
      <t>サシヒキガク</t>
    </rPh>
    <phoneticPr fontId="5"/>
  </si>
  <si>
    <t>対象経費の
支出予定額</t>
    <rPh sb="0" eb="2">
      <t>タイショウ</t>
    </rPh>
    <rPh sb="2" eb="4">
      <t>ケイヒ</t>
    </rPh>
    <rPh sb="6" eb="8">
      <t>シシュツ</t>
    </rPh>
    <rPh sb="8" eb="11">
      <t>ヨテイガク</t>
    </rPh>
    <phoneticPr fontId="5"/>
  </si>
  <si>
    <t>基準額</t>
    <rPh sb="0" eb="3">
      <t>キジュンガク</t>
    </rPh>
    <phoneticPr fontId="5"/>
  </si>
  <si>
    <t>選定額</t>
    <rPh sb="0" eb="2">
      <t>センテイ</t>
    </rPh>
    <rPh sb="2" eb="3">
      <t>ガク</t>
    </rPh>
    <phoneticPr fontId="5"/>
  </si>
  <si>
    <t>備考</t>
    <rPh sb="0" eb="2">
      <t>ビコウ</t>
    </rPh>
    <phoneticPr fontId="5"/>
  </si>
  <si>
    <t>(B)</t>
    <phoneticPr fontId="5"/>
  </si>
  <si>
    <t>合計</t>
    <rPh sb="0" eb="2">
      <t>ゴウケイ</t>
    </rPh>
    <phoneticPr fontId="5"/>
  </si>
  <si>
    <t>＊　選定額（Ｆ）欄には（Ｃ）、（Ｄ）、（Ｅ）欄のいずれか少ない方の額を記入すること。</t>
    <rPh sb="2" eb="5">
      <t>センテイガク</t>
    </rPh>
    <rPh sb="8" eb="9">
      <t>ラン</t>
    </rPh>
    <rPh sb="22" eb="23">
      <t>ラン</t>
    </rPh>
    <rPh sb="28" eb="29">
      <t>スク</t>
    </rPh>
    <rPh sb="31" eb="32">
      <t>ホウ</t>
    </rPh>
    <rPh sb="33" eb="34">
      <t>ガク</t>
    </rPh>
    <rPh sb="35" eb="37">
      <t>キニュウ</t>
    </rPh>
    <phoneticPr fontId="5"/>
  </si>
  <si>
    <t>別紙１ 所要額調書</t>
    <rPh sb="0" eb="2">
      <t>ベッシ</t>
    </rPh>
    <rPh sb="4" eb="6">
      <t>ショヨウ</t>
    </rPh>
    <rPh sb="6" eb="7">
      <t>ガク</t>
    </rPh>
    <rPh sb="7" eb="9">
      <t>チョウショ</t>
    </rPh>
    <phoneticPr fontId="5"/>
  </si>
  <si>
    <t>１感染対策費用助成事業</t>
    <rPh sb="1" eb="3">
      <t>カンセン</t>
    </rPh>
    <rPh sb="3" eb="5">
      <t>タイサク</t>
    </rPh>
    <rPh sb="5" eb="7">
      <t>ヒヨウ</t>
    </rPh>
    <rPh sb="7" eb="9">
      <t>ジョセイ</t>
    </rPh>
    <rPh sb="9" eb="11">
      <t>ジギョウ</t>
    </rPh>
    <phoneticPr fontId="5"/>
  </si>
  <si>
    <t>２個別再開支援助成事業</t>
    <rPh sb="1" eb="3">
      <t>コベツ</t>
    </rPh>
    <rPh sb="3" eb="5">
      <t>サイカイ</t>
    </rPh>
    <rPh sb="5" eb="7">
      <t>シエン</t>
    </rPh>
    <rPh sb="7" eb="9">
      <t>ジョセイ</t>
    </rPh>
    <rPh sb="9" eb="11">
      <t>ジギョウ</t>
    </rPh>
    <phoneticPr fontId="5"/>
  </si>
  <si>
    <t>３再開環境整備助成事業</t>
    <rPh sb="1" eb="3">
      <t>サイカイ</t>
    </rPh>
    <rPh sb="3" eb="5">
      <t>カンキョウ</t>
    </rPh>
    <rPh sb="5" eb="7">
      <t>セイビ</t>
    </rPh>
    <rPh sb="7" eb="9">
      <t>ジョセイ</t>
    </rPh>
    <rPh sb="9" eb="11">
      <t>ジギョウ</t>
    </rPh>
    <phoneticPr fontId="5"/>
  </si>
  <si>
    <t>事業所名称
（提供サービス）</t>
    <rPh sb="0" eb="3">
      <t>ジギョウショ</t>
    </rPh>
    <rPh sb="3" eb="5">
      <t>メイショウ</t>
    </rPh>
    <rPh sb="7" eb="9">
      <t>テイキョウ</t>
    </rPh>
    <phoneticPr fontId="5"/>
  </si>
  <si>
    <t>（様式１－２）</t>
    <rPh sb="1" eb="3">
      <t>ヨウシキ</t>
    </rPh>
    <phoneticPr fontId="10"/>
  </si>
  <si>
    <t>新型コロナウイルス感染症緊急包括支援交付金（介護分）に関する事業実施計画書（事業所単位）</t>
    <rPh sb="38" eb="41">
      <t>ジギョウショ</t>
    </rPh>
    <rPh sb="41" eb="43">
      <t>タンイ</t>
    </rPh>
    <phoneticPr fontId="10"/>
  </si>
  <si>
    <t>（１）①　</t>
  </si>
  <si>
    <t>（２）②</t>
    <phoneticPr fontId="10"/>
  </si>
  <si>
    <t>共通</t>
    <rPh sb="0" eb="2">
      <t>キョウツウ</t>
    </rPh>
    <phoneticPr fontId="10"/>
  </si>
  <si>
    <t>単価</t>
    <rPh sb="0" eb="2">
      <t>タンカ</t>
    </rPh>
    <phoneticPr fontId="10"/>
  </si>
  <si>
    <t>施設概要</t>
    <rPh sb="0" eb="2">
      <t>シセツ</t>
    </rPh>
    <rPh sb="2" eb="4">
      <t>ガイヨウ</t>
    </rPh>
    <phoneticPr fontId="10"/>
  </si>
  <si>
    <t>通所介護事業所（通常規模型）</t>
    <rPh sb="0" eb="2">
      <t>ツウショ</t>
    </rPh>
    <rPh sb="2" eb="4">
      <t>カイゴ</t>
    </rPh>
    <rPh sb="4" eb="7">
      <t>ジギョウショ</t>
    </rPh>
    <phoneticPr fontId="10"/>
  </si>
  <si>
    <t>/事業所</t>
    <rPh sb="1" eb="4">
      <t>ジギョウショ</t>
    </rPh>
    <phoneticPr fontId="2"/>
  </si>
  <si>
    <t>通所介護事業所（大規模型（Ⅰ））</t>
    <rPh sb="0" eb="2">
      <t>ツウショ</t>
    </rPh>
    <rPh sb="2" eb="4">
      <t>カイゴ</t>
    </rPh>
    <rPh sb="4" eb="7">
      <t>ジギョウショ</t>
    </rPh>
    <phoneticPr fontId="10"/>
  </si>
  <si>
    <t>介護保険事業所番号</t>
    <rPh sb="0" eb="2">
      <t>カイゴ</t>
    </rPh>
    <rPh sb="2" eb="4">
      <t>ホケン</t>
    </rPh>
    <rPh sb="4" eb="7">
      <t>ジギョウショ</t>
    </rPh>
    <rPh sb="7" eb="9">
      <t>バンゴウ</t>
    </rPh>
    <phoneticPr fontId="10"/>
  </si>
  <si>
    <t>2900000000</t>
    <phoneticPr fontId="10"/>
  </si>
  <si>
    <t>事業所名称</t>
    <rPh sb="0" eb="3">
      <t>ジギョウショ</t>
    </rPh>
    <rPh sb="3" eb="5">
      <t>メイショウ</t>
    </rPh>
    <phoneticPr fontId="10"/>
  </si>
  <si>
    <t>特別養護老人ホームA</t>
    <rPh sb="0" eb="6">
      <t>トクベツヨウゴロウジン</t>
    </rPh>
    <phoneticPr fontId="10"/>
  </si>
  <si>
    <t>通所介護事業所（大規模型（Ⅱ））</t>
    <rPh sb="0" eb="2">
      <t>ツウショ</t>
    </rPh>
    <rPh sb="2" eb="4">
      <t>カイゴ</t>
    </rPh>
    <rPh sb="4" eb="7">
      <t>ジギョウショ</t>
    </rPh>
    <phoneticPr fontId="10"/>
  </si>
  <si>
    <t>所在地</t>
    <rPh sb="0" eb="3">
      <t>ショザイチ</t>
    </rPh>
    <phoneticPr fontId="10"/>
  </si>
  <si>
    <t>郵便番号</t>
    <rPh sb="0" eb="2">
      <t>ユウビン</t>
    </rPh>
    <rPh sb="2" eb="4">
      <t>バンゴウ</t>
    </rPh>
    <phoneticPr fontId="10"/>
  </si>
  <si>
    <t>都道府県名</t>
    <rPh sb="0" eb="4">
      <t>トドウフケン</t>
    </rPh>
    <rPh sb="4" eb="5">
      <t>メイ</t>
    </rPh>
    <phoneticPr fontId="10"/>
  </si>
  <si>
    <t>住所</t>
    <rPh sb="0" eb="2">
      <t>ジュウショ</t>
    </rPh>
    <phoneticPr fontId="10"/>
  </si>
  <si>
    <t>連絡先</t>
    <rPh sb="0" eb="3">
      <t>レンラクサキ</t>
    </rPh>
    <phoneticPr fontId="10"/>
  </si>
  <si>
    <t>電話番号</t>
    <rPh sb="0" eb="2">
      <t>デンワ</t>
    </rPh>
    <rPh sb="2" eb="4">
      <t>バンゴウ</t>
    </rPh>
    <phoneticPr fontId="10"/>
  </si>
  <si>
    <t>担当部署名</t>
    <rPh sb="0" eb="2">
      <t>タントウ</t>
    </rPh>
    <rPh sb="2" eb="5">
      <t>ブショメイ</t>
    </rPh>
    <phoneticPr fontId="10"/>
  </si>
  <si>
    <t>地域密着型通所介護事業所(療養通所介護事業所を含む)</t>
    <rPh sb="13" eb="15">
      <t>リョウヨウ</t>
    </rPh>
    <rPh sb="15" eb="17">
      <t>ツウショ</t>
    </rPh>
    <rPh sb="17" eb="19">
      <t>カイゴ</t>
    </rPh>
    <rPh sb="19" eb="22">
      <t>ジギョウショ</t>
    </rPh>
    <rPh sb="23" eb="24">
      <t>フク</t>
    </rPh>
    <phoneticPr fontId="10"/>
  </si>
  <si>
    <t>000-0000</t>
    <phoneticPr fontId="10"/>
  </si>
  <si>
    <t>奈良県</t>
    <rPh sb="0" eb="3">
      <t>ナラケン</t>
    </rPh>
    <phoneticPr fontId="10"/>
  </si>
  <si>
    <t>A市〇〇１－３－１</t>
    <rPh sb="1" eb="2">
      <t>シ</t>
    </rPh>
    <phoneticPr fontId="10"/>
  </si>
  <si>
    <t>0000-00-0000</t>
    <phoneticPr fontId="10"/>
  </si>
  <si>
    <t>総務部　斉藤</t>
    <rPh sb="0" eb="3">
      <t>ソウムブ</t>
    </rPh>
    <rPh sb="4" eb="6">
      <t>サイトウ</t>
    </rPh>
    <phoneticPr fontId="10"/>
  </si>
  <si>
    <t>認知症対応型通所介護事業所</t>
  </si>
  <si>
    <t>提供サービス</t>
    <rPh sb="0" eb="2">
      <t>テイキョウ</t>
    </rPh>
    <phoneticPr fontId="10"/>
  </si>
  <si>
    <t>介護老人福祉施設</t>
  </si>
  <si>
    <t>サービス種類コード</t>
    <rPh sb="4" eb="6">
      <t>シュルイ</t>
    </rPh>
    <phoneticPr fontId="10"/>
  </si>
  <si>
    <t>定員</t>
    <rPh sb="0" eb="2">
      <t>テイイン</t>
    </rPh>
    <phoneticPr fontId="10"/>
  </si>
  <si>
    <t>人</t>
    <rPh sb="0" eb="1">
      <t>ニン</t>
    </rPh>
    <phoneticPr fontId="10"/>
  </si>
  <si>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10"/>
  </si>
  <si>
    <t>通所リハビリテーション事業所（通常規模型）</t>
    <phoneticPr fontId="10"/>
  </si>
  <si>
    <t>事業区分</t>
    <rPh sb="0" eb="2">
      <t>ジギョウ</t>
    </rPh>
    <rPh sb="2" eb="4">
      <t>クブン</t>
    </rPh>
    <phoneticPr fontId="10"/>
  </si>
  <si>
    <r>
      <t xml:space="preserve"> 感染対策費用助成事業　</t>
    </r>
    <r>
      <rPr>
        <sz val="8"/>
        <rFont val="ＭＳ Ｐ明朝"/>
        <family val="1"/>
        <charset val="128"/>
      </rPr>
      <t>→ 1を記載</t>
    </r>
    <rPh sb="16" eb="18">
      <t>キサイ</t>
    </rPh>
    <phoneticPr fontId="10"/>
  </si>
  <si>
    <r>
      <t xml:space="preserve">  個別再開支援助成事業　</t>
    </r>
    <r>
      <rPr>
        <sz val="8"/>
        <rFont val="ＭＳ Ｐ明朝"/>
        <family val="1"/>
        <charset val="128"/>
      </rPr>
      <t>→ 2を記載</t>
    </r>
    <rPh sb="8" eb="10">
      <t>ジョセイ</t>
    </rPh>
    <rPh sb="17" eb="19">
      <t>キサイ</t>
    </rPh>
    <phoneticPr fontId="10"/>
  </si>
  <si>
    <t>通所リハビリテーション事業所（大規模型（Ⅰ））</t>
    <phoneticPr fontId="10"/>
  </si>
  <si>
    <r>
      <t xml:space="preserve"> 再開環境整備助成事業　</t>
    </r>
    <r>
      <rPr>
        <sz val="8"/>
        <rFont val="ＭＳ Ｐ明朝"/>
        <family val="1"/>
        <charset val="128"/>
      </rPr>
      <t>→ 3を記載</t>
    </r>
    <rPh sb="7" eb="9">
      <t>ジョセイ</t>
    </rPh>
    <rPh sb="16" eb="18">
      <t>キサイ</t>
    </rPh>
    <phoneticPr fontId="10"/>
  </si>
  <si>
    <t>通所リハビリテーション事業所（大規模型（Ⅱ））</t>
    <phoneticPr fontId="10"/>
  </si>
  <si>
    <t>短期入所生活介護事業所</t>
  </si>
  <si>
    <t>/定員</t>
    <rPh sb="1" eb="3">
      <t>テイイン</t>
    </rPh>
    <phoneticPr fontId="2"/>
  </si>
  <si>
    <t>支出予定額</t>
    <rPh sb="0" eb="2">
      <t>シシュツ</t>
    </rPh>
    <rPh sb="2" eb="5">
      <t>ヨテイガク</t>
    </rPh>
    <phoneticPr fontId="10"/>
  </si>
  <si>
    <t>短期入所療養介護事業所</t>
    <rPh sb="0" eb="2">
      <t>タンキ</t>
    </rPh>
    <rPh sb="2" eb="4">
      <t>ニュウショ</t>
    </rPh>
    <rPh sb="4" eb="6">
      <t>リョウヨウ</t>
    </rPh>
    <rPh sb="6" eb="8">
      <t>カイゴ</t>
    </rPh>
    <rPh sb="8" eb="11">
      <t>ジギョウショ</t>
    </rPh>
    <phoneticPr fontId="10"/>
  </si>
  <si>
    <t>訪問介護事業所</t>
  </si>
  <si>
    <t>1．感染症対策を徹底した上での介護サービス提供支援事業</t>
    <rPh sb="2" eb="5">
      <t>カンセンショウ</t>
    </rPh>
    <rPh sb="5" eb="7">
      <t>タイサク</t>
    </rPh>
    <rPh sb="8" eb="10">
      <t>テッテイ</t>
    </rPh>
    <rPh sb="12" eb="13">
      <t>ウエ</t>
    </rPh>
    <rPh sb="15" eb="17">
      <t>カイゴ</t>
    </rPh>
    <rPh sb="21" eb="23">
      <t>テイキョウ</t>
    </rPh>
    <rPh sb="23" eb="25">
      <t>シエン</t>
    </rPh>
    <rPh sb="25" eb="27">
      <t>ジギョウ</t>
    </rPh>
    <phoneticPr fontId="10"/>
  </si>
  <si>
    <t>補助上限額</t>
    <rPh sb="0" eb="2">
      <t>ホジョ</t>
    </rPh>
    <rPh sb="2" eb="5">
      <t>ジョウゲンガク</t>
    </rPh>
    <phoneticPr fontId="10"/>
  </si>
  <si>
    <t>申請額</t>
    <rPh sb="0" eb="3">
      <t>シンセイガク</t>
    </rPh>
    <phoneticPr fontId="10"/>
  </si>
  <si>
    <t>今回申請分②</t>
    <rPh sb="0" eb="2">
      <t>コンカイ</t>
    </rPh>
    <rPh sb="2" eb="5">
      <t>シンセイブン</t>
    </rPh>
    <phoneticPr fontId="10"/>
  </si>
  <si>
    <t>千円</t>
    <rPh sb="0" eb="2">
      <t>センエン</t>
    </rPh>
    <phoneticPr fontId="10"/>
  </si>
  <si>
    <t>訪問入浴介護事業所</t>
  </si>
  <si>
    <t>既申請分</t>
    <rPh sb="0" eb="1">
      <t>スデ</t>
    </rPh>
    <rPh sb="1" eb="4">
      <t>シンセイブン</t>
    </rPh>
    <phoneticPr fontId="10"/>
  </si>
  <si>
    <t>訪問看護事業所</t>
  </si>
  <si>
    <t>【感染拡大防止対策や介護サービスの提供体制の確保のための経費】</t>
    <rPh sb="1" eb="3">
      <t>カンセン</t>
    </rPh>
    <rPh sb="3" eb="5">
      <t>カクダイ</t>
    </rPh>
    <rPh sb="5" eb="7">
      <t>ボウシ</t>
    </rPh>
    <rPh sb="7" eb="9">
      <t>タイサク</t>
    </rPh>
    <rPh sb="10" eb="12">
      <t>カイゴ</t>
    </rPh>
    <rPh sb="17" eb="19">
      <t>テイキョウ</t>
    </rPh>
    <rPh sb="19" eb="21">
      <t>タイセイ</t>
    </rPh>
    <rPh sb="22" eb="24">
      <t>カクホ</t>
    </rPh>
    <rPh sb="28" eb="30">
      <t>ケイヒ</t>
    </rPh>
    <phoneticPr fontId="10"/>
  </si>
  <si>
    <t>年度合計額</t>
    <rPh sb="0" eb="2">
      <t>ネンド</t>
    </rPh>
    <rPh sb="2" eb="5">
      <t>ゴウケイガク</t>
    </rPh>
    <phoneticPr fontId="10"/>
  </si>
  <si>
    <t>訪問リハビリテーション事業所</t>
  </si>
  <si>
    <t>科目</t>
    <rPh sb="0" eb="2">
      <t>カモク</t>
    </rPh>
    <phoneticPr fontId="10"/>
  </si>
  <si>
    <t>所要額（円）</t>
    <rPh sb="0" eb="3">
      <t>ショヨウガク</t>
    </rPh>
    <rPh sb="4" eb="5">
      <t>エン</t>
    </rPh>
    <phoneticPr fontId="10"/>
  </si>
  <si>
    <t>用途・品目・数量等</t>
    <rPh sb="0" eb="2">
      <t>ヨウト</t>
    </rPh>
    <rPh sb="3" eb="5">
      <t>ヒンモク</t>
    </rPh>
    <rPh sb="6" eb="8">
      <t>スウリョウ</t>
    </rPh>
    <rPh sb="8" eb="9">
      <t>トウ</t>
    </rPh>
    <phoneticPr fontId="10"/>
  </si>
  <si>
    <t>定期巡回・随時対応型訪問介護看護事業所</t>
  </si>
  <si>
    <t>賃金・報酬</t>
    <rPh sb="0" eb="2">
      <t>チンギン</t>
    </rPh>
    <rPh sb="3" eb="5">
      <t>ホウシュウ</t>
    </rPh>
    <phoneticPr fontId="10"/>
  </si>
  <si>
    <t>夜間対応型訪問介護事業所</t>
  </si>
  <si>
    <t>謝金</t>
    <rPh sb="0" eb="2">
      <t>シャキン</t>
    </rPh>
    <phoneticPr fontId="10"/>
  </si>
  <si>
    <t>感染症対策研修の講師謝金</t>
    <rPh sb="0" eb="3">
      <t>カンセンショウ</t>
    </rPh>
    <rPh sb="3" eb="5">
      <t>タイサク</t>
    </rPh>
    <rPh sb="5" eb="7">
      <t>ケンシュウ</t>
    </rPh>
    <rPh sb="8" eb="10">
      <t>コウシ</t>
    </rPh>
    <rPh sb="10" eb="12">
      <t>シャキン</t>
    </rPh>
    <phoneticPr fontId="10"/>
  </si>
  <si>
    <t>居宅介護支援事業所</t>
  </si>
  <si>
    <t>会議費</t>
    <rPh sb="0" eb="3">
      <t>カイギヒ</t>
    </rPh>
    <phoneticPr fontId="10"/>
  </si>
  <si>
    <t>福祉用具貸与事業所</t>
  </si>
  <si>
    <t>旅費</t>
    <rPh sb="0" eb="2">
      <t>リョヒ</t>
    </rPh>
    <phoneticPr fontId="10"/>
  </si>
  <si>
    <t>感染症対策研修の講師旅費</t>
    <rPh sb="0" eb="3">
      <t>カンセンショウ</t>
    </rPh>
    <rPh sb="3" eb="5">
      <t>タイサク</t>
    </rPh>
    <rPh sb="5" eb="7">
      <t>ケンシュウ</t>
    </rPh>
    <rPh sb="8" eb="10">
      <t>コウシ</t>
    </rPh>
    <rPh sb="10" eb="12">
      <t>リョヒ</t>
    </rPh>
    <phoneticPr fontId="10"/>
  </si>
  <si>
    <t>居宅療養管理指導事業所</t>
    <rPh sb="8" eb="11">
      <t>ジギョウショ</t>
    </rPh>
    <phoneticPr fontId="10"/>
  </si>
  <si>
    <t>需用費</t>
    <rPh sb="0" eb="3">
      <t>ジュヨウヒ</t>
    </rPh>
    <phoneticPr fontId="10"/>
  </si>
  <si>
    <t>マスク２０万円、消毒用エタノール８万円</t>
    <rPh sb="5" eb="6">
      <t>マン</t>
    </rPh>
    <rPh sb="6" eb="7">
      <t>エン</t>
    </rPh>
    <rPh sb="8" eb="11">
      <t>ショウドクヨウ</t>
    </rPh>
    <rPh sb="17" eb="19">
      <t>マンエン</t>
    </rPh>
    <phoneticPr fontId="10"/>
  </si>
  <si>
    <t>小規模多機能型居宅介護事業所</t>
  </si>
  <si>
    <t>役務費</t>
    <rPh sb="0" eb="2">
      <t>エキム</t>
    </rPh>
    <phoneticPr fontId="10"/>
  </si>
  <si>
    <t>看護小規模多機能型居宅介護事業所</t>
  </si>
  <si>
    <t>委託料</t>
    <rPh sb="0" eb="3">
      <t>イタクリョウ</t>
    </rPh>
    <phoneticPr fontId="10"/>
  </si>
  <si>
    <t>-</t>
  </si>
  <si>
    <t>使用料及び賃借料</t>
    <rPh sb="0" eb="3">
      <t>シヨウリョウ</t>
    </rPh>
    <rPh sb="3" eb="4">
      <t>オヨ</t>
    </rPh>
    <rPh sb="5" eb="8">
      <t>チンシャクリョウ</t>
    </rPh>
    <phoneticPr fontId="10"/>
  </si>
  <si>
    <t>地域密着型介護老人福祉施設</t>
  </si>
  <si>
    <t>備品購入費</t>
    <rPh sb="0" eb="2">
      <t>ビヒン</t>
    </rPh>
    <rPh sb="2" eb="5">
      <t>コウニュウヒ</t>
    </rPh>
    <phoneticPr fontId="10"/>
  </si>
  <si>
    <t>タブレット（WEB面会・WEB研修を行うため）５万円×４台、空気清浄機１０万円×３台、非接触型体温計６０００円×５本</t>
    <rPh sb="9" eb="11">
      <t>メンカイ</t>
    </rPh>
    <rPh sb="15" eb="17">
      <t>ケンシュウ</t>
    </rPh>
    <rPh sb="18" eb="19">
      <t>オコナ</t>
    </rPh>
    <rPh sb="24" eb="26">
      <t>マンエン</t>
    </rPh>
    <rPh sb="28" eb="29">
      <t>ダイ</t>
    </rPh>
    <rPh sb="30" eb="32">
      <t>クウキ</t>
    </rPh>
    <rPh sb="32" eb="35">
      <t>セイジョウキ</t>
    </rPh>
    <rPh sb="37" eb="39">
      <t>マンエン</t>
    </rPh>
    <rPh sb="41" eb="42">
      <t>ダイ</t>
    </rPh>
    <phoneticPr fontId="10"/>
  </si>
  <si>
    <t>介護老人保健施設</t>
  </si>
  <si>
    <t>合計</t>
    <rPh sb="0" eb="2">
      <t>ゴウケイ</t>
    </rPh>
    <phoneticPr fontId="10"/>
  </si>
  <si>
    <t>介護医療院</t>
  </si>
  <si>
    <t>介護療養型医療施設</t>
  </si>
  <si>
    <t>2．在宅サービス事業所による利用者への再開支援への助成事業</t>
    <rPh sb="2" eb="4">
      <t>ザイタク</t>
    </rPh>
    <rPh sb="8" eb="11">
      <t>ジギョウショ</t>
    </rPh>
    <rPh sb="14" eb="17">
      <t>リヨウシャ</t>
    </rPh>
    <rPh sb="19" eb="21">
      <t>サイカイ</t>
    </rPh>
    <rPh sb="21" eb="23">
      <t>シエン</t>
    </rPh>
    <rPh sb="25" eb="27">
      <t>ジョセイ</t>
    </rPh>
    <rPh sb="27" eb="29">
      <t>ジギョウ</t>
    </rPh>
    <phoneticPr fontId="10"/>
  </si>
  <si>
    <t>申請額③</t>
    <rPh sb="0" eb="3">
      <t>シンセイガク</t>
    </rPh>
    <phoneticPr fontId="10"/>
  </si>
  <si>
    <t>認知症対応型共同生活介護事業所</t>
  </si>
  <si>
    <t>利用者１人あたり単価
　（居宅介護支援以外共通）</t>
    <rPh sb="0" eb="3">
      <t>リヨウシャ</t>
    </rPh>
    <rPh sb="3" eb="5">
      <t>ヒトリ</t>
    </rPh>
    <rPh sb="8" eb="10">
      <t>タンカ</t>
    </rPh>
    <rPh sb="13" eb="15">
      <t>キョタク</t>
    </rPh>
    <rPh sb="15" eb="17">
      <t>カイゴ</t>
    </rPh>
    <rPh sb="17" eb="19">
      <t>シエン</t>
    </rPh>
    <rPh sb="19" eb="21">
      <t>イガイ</t>
    </rPh>
    <rPh sb="21" eb="23">
      <t>キョウツウ</t>
    </rPh>
    <phoneticPr fontId="10"/>
  </si>
  <si>
    <t>電話による確認</t>
    <rPh sb="0" eb="2">
      <t>デンワ</t>
    </rPh>
    <rPh sb="5" eb="7">
      <t>カクニン</t>
    </rPh>
    <phoneticPr fontId="10"/>
  </si>
  <si>
    <t>円</t>
    <rPh sb="0" eb="1">
      <t>エン</t>
    </rPh>
    <phoneticPr fontId="10"/>
  </si>
  <si>
    <t>対象利用者数</t>
    <rPh sb="0" eb="2">
      <t>タイショウ</t>
    </rPh>
    <rPh sb="2" eb="5">
      <t>リヨウシャ</t>
    </rPh>
    <rPh sb="5" eb="6">
      <t>スウ</t>
    </rPh>
    <phoneticPr fontId="10"/>
  </si>
  <si>
    <t>養護老人ホーム（定員30人以上）</t>
    <rPh sb="0" eb="2">
      <t>ヨウゴ</t>
    </rPh>
    <rPh sb="2" eb="4">
      <t>ロウジン</t>
    </rPh>
    <rPh sb="8" eb="10">
      <t>テイイン</t>
    </rPh>
    <rPh sb="12" eb="15">
      <t>ニンイジョウ</t>
    </rPh>
    <phoneticPr fontId="10"/>
  </si>
  <si>
    <t>訪問による確認</t>
    <rPh sb="0" eb="2">
      <t>ホウモン</t>
    </rPh>
    <rPh sb="5" eb="7">
      <t>カクニン</t>
    </rPh>
    <phoneticPr fontId="10"/>
  </si>
  <si>
    <t>養護老人ホーム（定員29人以下）</t>
    <rPh sb="0" eb="2">
      <t>ヨウゴ</t>
    </rPh>
    <rPh sb="2" eb="4">
      <t>ロウジン</t>
    </rPh>
    <rPh sb="8" eb="10">
      <t>テイイン</t>
    </rPh>
    <rPh sb="12" eb="13">
      <t>ニン</t>
    </rPh>
    <rPh sb="13" eb="15">
      <t>イカ</t>
    </rPh>
    <phoneticPr fontId="10"/>
  </si>
  <si>
    <t>居宅介護支援のみ
右欄に記載</t>
    <rPh sb="0" eb="2">
      <t>キョタク</t>
    </rPh>
    <rPh sb="2" eb="4">
      <t>カイゴ</t>
    </rPh>
    <rPh sb="4" eb="6">
      <t>シエン</t>
    </rPh>
    <rPh sb="9" eb="11">
      <t>ウラン</t>
    </rPh>
    <rPh sb="12" eb="14">
      <t>キサイ</t>
    </rPh>
    <phoneticPr fontId="10"/>
  </si>
  <si>
    <t>軽費老人ホーム（定員30人以上）</t>
    <rPh sb="0" eb="2">
      <t>ケイヒ</t>
    </rPh>
    <rPh sb="2" eb="4">
      <t>ロウジン</t>
    </rPh>
    <rPh sb="8" eb="10">
      <t>テイイン</t>
    </rPh>
    <rPh sb="12" eb="15">
      <t>ニンイジョウ</t>
    </rPh>
    <phoneticPr fontId="10"/>
  </si>
  <si>
    <t>電話による確認（看護師等が協力した場合）</t>
    <rPh sb="0" eb="2">
      <t>デンワ</t>
    </rPh>
    <rPh sb="5" eb="7">
      <t>カクニン</t>
    </rPh>
    <rPh sb="8" eb="11">
      <t>カンゴシ</t>
    </rPh>
    <rPh sb="11" eb="12">
      <t>トウ</t>
    </rPh>
    <rPh sb="13" eb="15">
      <t>キョウリョク</t>
    </rPh>
    <rPh sb="17" eb="19">
      <t>バアイ</t>
    </rPh>
    <phoneticPr fontId="10"/>
  </si>
  <si>
    <t>軽費老人ホーム（定員29人以下）</t>
    <rPh sb="0" eb="2">
      <t>ケイヒ</t>
    </rPh>
    <rPh sb="2" eb="4">
      <t>ロウジン</t>
    </rPh>
    <rPh sb="8" eb="10">
      <t>テイイン</t>
    </rPh>
    <rPh sb="12" eb="15">
      <t>ニンイカ</t>
    </rPh>
    <phoneticPr fontId="10"/>
  </si>
  <si>
    <t>有料老人ホーム（定員30人以上）</t>
    <rPh sb="0" eb="2">
      <t>ユウリョウ</t>
    </rPh>
    <rPh sb="2" eb="4">
      <t>ロウジン</t>
    </rPh>
    <rPh sb="8" eb="10">
      <t>テイイン</t>
    </rPh>
    <rPh sb="12" eb="15">
      <t>ニンイジョウ</t>
    </rPh>
    <phoneticPr fontId="10"/>
  </si>
  <si>
    <t>訪問による確認（看護師等が協力した場合）</t>
    <rPh sb="0" eb="2">
      <t>ホウモン</t>
    </rPh>
    <rPh sb="5" eb="7">
      <t>カクニン</t>
    </rPh>
    <rPh sb="8" eb="11">
      <t>カンゴシ</t>
    </rPh>
    <rPh sb="11" eb="12">
      <t>トウ</t>
    </rPh>
    <rPh sb="13" eb="15">
      <t>キョウリョク</t>
    </rPh>
    <rPh sb="17" eb="19">
      <t>バアイ</t>
    </rPh>
    <phoneticPr fontId="10"/>
  </si>
  <si>
    <t>有料老人ホーム（定員29人以下）</t>
    <rPh sb="0" eb="2">
      <t>ユウリョウ</t>
    </rPh>
    <rPh sb="2" eb="4">
      <t>ロウジン</t>
    </rPh>
    <rPh sb="8" eb="10">
      <t>テイイン</t>
    </rPh>
    <rPh sb="12" eb="13">
      <t>ニン</t>
    </rPh>
    <rPh sb="13" eb="15">
      <t>イカ</t>
    </rPh>
    <phoneticPr fontId="10"/>
  </si>
  <si>
    <t>サービス付き高齢者向け住宅（定員30人以上）</t>
    <rPh sb="4" eb="5">
      <t>ツ</t>
    </rPh>
    <rPh sb="6" eb="9">
      <t>コウレイシャ</t>
    </rPh>
    <rPh sb="9" eb="10">
      <t>ム</t>
    </rPh>
    <rPh sb="11" eb="13">
      <t>ジュウタク</t>
    </rPh>
    <rPh sb="14" eb="16">
      <t>テイイン</t>
    </rPh>
    <rPh sb="18" eb="21">
      <t>ニンイジョウ</t>
    </rPh>
    <phoneticPr fontId="10"/>
  </si>
  <si>
    <t>3．在宅サービス事業所における環境整備への助成事業</t>
    <rPh sb="2" eb="4">
      <t>ザイタク</t>
    </rPh>
    <rPh sb="8" eb="11">
      <t>ジギョウショ</t>
    </rPh>
    <rPh sb="15" eb="17">
      <t>カンキョウ</t>
    </rPh>
    <rPh sb="17" eb="19">
      <t>セイビ</t>
    </rPh>
    <rPh sb="21" eb="23">
      <t>ジョセイ</t>
    </rPh>
    <rPh sb="23" eb="25">
      <t>ジギョウ</t>
    </rPh>
    <phoneticPr fontId="10"/>
  </si>
  <si>
    <t>今回申請分④</t>
    <rPh sb="0" eb="2">
      <t>コンカイ</t>
    </rPh>
    <rPh sb="2" eb="5">
      <t>シンセイブン</t>
    </rPh>
    <phoneticPr fontId="10"/>
  </si>
  <si>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10"/>
  </si>
  <si>
    <t>介護予防・生活支援サービス事業の事業者</t>
    <rPh sb="0" eb="2">
      <t>カイゴ</t>
    </rPh>
    <rPh sb="2" eb="4">
      <t>ヨボウ</t>
    </rPh>
    <rPh sb="5" eb="7">
      <t>セイカツ</t>
    </rPh>
    <rPh sb="7" eb="9">
      <t>シエン</t>
    </rPh>
    <rPh sb="13" eb="15">
      <t>ジギョウ</t>
    </rPh>
    <rPh sb="16" eb="19">
      <t>ジギョウシャ</t>
    </rPh>
    <phoneticPr fontId="10"/>
  </si>
  <si>
    <t>【在宅サービス事業所における環境整備のための経費】</t>
    <rPh sb="1" eb="3">
      <t>ザイタク</t>
    </rPh>
    <rPh sb="7" eb="10">
      <t>ジギョウショ</t>
    </rPh>
    <rPh sb="14" eb="16">
      <t>カンキョウ</t>
    </rPh>
    <rPh sb="16" eb="18">
      <t>セイビ</t>
    </rPh>
    <rPh sb="22" eb="24">
      <t>ケイヒ</t>
    </rPh>
    <phoneticPr fontId="10"/>
  </si>
  <si>
    <t>（注）1．及び3．の事業の申請額（今回申請分）は、補助上限額と所要額を比較していずれか低い方の額が入力される。</t>
    <rPh sb="1" eb="2">
      <t>チュウ</t>
    </rPh>
    <rPh sb="5" eb="6">
      <t>オヨ</t>
    </rPh>
    <rPh sb="10" eb="12">
      <t>ジギョウ</t>
    </rPh>
    <rPh sb="13" eb="16">
      <t>シンセイガク</t>
    </rPh>
    <rPh sb="17" eb="19">
      <t>コンカイ</t>
    </rPh>
    <rPh sb="19" eb="22">
      <t>シンセイブン</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10"/>
  </si>
  <si>
    <t>（２）②</t>
    <phoneticPr fontId="10"/>
  </si>
  <si>
    <t>2900000000</t>
    <phoneticPr fontId="10"/>
  </si>
  <si>
    <t>000-0000</t>
    <phoneticPr fontId="10"/>
  </si>
  <si>
    <t>0000-00-0000</t>
    <phoneticPr fontId="10"/>
  </si>
  <si>
    <t>通所リハビリテーション事業所（通常規模型）</t>
    <phoneticPr fontId="10"/>
  </si>
  <si>
    <t>通所リハビリテーション事業所（大規模型（Ⅰ））</t>
    <phoneticPr fontId="10"/>
  </si>
  <si>
    <t>2900000001</t>
    <phoneticPr fontId="10"/>
  </si>
  <si>
    <t>ホームヘルプA事業所</t>
    <rPh sb="7" eb="10">
      <t>ジギョウショ</t>
    </rPh>
    <phoneticPr fontId="10"/>
  </si>
  <si>
    <t>000-0000</t>
    <phoneticPr fontId="10"/>
  </si>
  <si>
    <t>0000-00-0000</t>
    <phoneticPr fontId="10"/>
  </si>
  <si>
    <t>通所リハビリテーション事業所（通常規模型）</t>
    <phoneticPr fontId="10"/>
  </si>
  <si>
    <t>通所リハビリテーション事業所（大規模型（Ⅰ））</t>
    <phoneticPr fontId="10"/>
  </si>
  <si>
    <t>通所リハビリテーション事業所（大規模型（Ⅱ））</t>
    <phoneticPr fontId="10"/>
  </si>
  <si>
    <t>マスク２０万円、消毒用エタノール８万円、ゴム手袋２万円</t>
    <rPh sb="5" eb="6">
      <t>マン</t>
    </rPh>
    <rPh sb="6" eb="7">
      <t>エン</t>
    </rPh>
    <rPh sb="8" eb="11">
      <t>ショウドクヨウ</t>
    </rPh>
    <rPh sb="17" eb="19">
      <t>マンエン</t>
    </rPh>
    <rPh sb="22" eb="24">
      <t>テブクロ</t>
    </rPh>
    <rPh sb="25" eb="27">
      <t>マンエン</t>
    </rPh>
    <phoneticPr fontId="10"/>
  </si>
  <si>
    <t>非接触型体温計６０００円×３本</t>
    <rPh sb="0" eb="7">
      <t>ヒセッショクガタタイオンケイ</t>
    </rPh>
    <rPh sb="11" eb="12">
      <t>エン</t>
    </rPh>
    <rPh sb="14" eb="15">
      <t>ホン</t>
    </rPh>
    <phoneticPr fontId="10"/>
  </si>
  <si>
    <t>1</t>
    <phoneticPr fontId="10"/>
  </si>
  <si>
    <t>住宅型有料老人ホームB</t>
    <rPh sb="0" eb="7">
      <t>ジュウタクガタユウリョウロウジン</t>
    </rPh>
    <phoneticPr fontId="10"/>
  </si>
  <si>
    <t>000-0000</t>
    <phoneticPr fontId="10"/>
  </si>
  <si>
    <t>B市〇〇１－３－１</t>
    <rPh sb="1" eb="2">
      <t>シ</t>
    </rPh>
    <phoneticPr fontId="10"/>
  </si>
  <si>
    <t>1111-11-1111</t>
    <phoneticPr fontId="10"/>
  </si>
  <si>
    <t>管理者　田中</t>
    <rPh sb="0" eb="3">
      <t>カンリシャ</t>
    </rPh>
    <rPh sb="4" eb="6">
      <t>タナカ</t>
    </rPh>
    <phoneticPr fontId="10"/>
  </si>
  <si>
    <t>マスク３０万円、消毒用エタノール１０万円</t>
    <rPh sb="5" eb="6">
      <t>マン</t>
    </rPh>
    <rPh sb="6" eb="7">
      <t>エン</t>
    </rPh>
    <rPh sb="8" eb="11">
      <t>ショウドクヨウ</t>
    </rPh>
    <rPh sb="18" eb="20">
      <t>マンエン</t>
    </rPh>
    <phoneticPr fontId="10"/>
  </si>
  <si>
    <t>非接触型体温計６０００円×５本</t>
    <rPh sb="0" eb="1">
      <t>ヒ</t>
    </rPh>
    <phoneticPr fontId="10"/>
  </si>
  <si>
    <t>(A)</t>
    <phoneticPr fontId="5"/>
  </si>
  <si>
    <t>(A)-(B)=(C)</t>
    <phoneticPr fontId="5"/>
  </si>
  <si>
    <t>(D)</t>
    <phoneticPr fontId="5"/>
  </si>
  <si>
    <t>（Ｅ）</t>
    <phoneticPr fontId="5"/>
  </si>
  <si>
    <t>(F)</t>
    <phoneticPr fontId="5"/>
  </si>
  <si>
    <t>水色に着色したセルは、手入力してください</t>
    <rPh sb="0" eb="2">
      <t>ミズイロ</t>
    </rPh>
    <rPh sb="3" eb="5">
      <t>チャクショク</t>
    </rPh>
    <rPh sb="11" eb="14">
      <t>テニュウリョク</t>
    </rPh>
    <phoneticPr fontId="5"/>
  </si>
  <si>
    <t>桃色に着色したセルは、自動入力されます。必要に応じて修正してください。</t>
    <rPh sb="0" eb="2">
      <t>モモイロ</t>
    </rPh>
    <rPh sb="3" eb="5">
      <t>チャクショク</t>
    </rPh>
    <rPh sb="11" eb="13">
      <t>ジドウ</t>
    </rPh>
    <rPh sb="13" eb="15">
      <t>ニュウリョク</t>
    </rPh>
    <rPh sb="20" eb="22">
      <t>ヒツヨウ</t>
    </rPh>
    <rPh sb="23" eb="24">
      <t>オウ</t>
    </rPh>
    <rPh sb="26" eb="28">
      <t>シュウセイ</t>
    </rPh>
    <phoneticPr fontId="5"/>
  </si>
  <si>
    <t>①個票の枚数分、行を増やしてください。</t>
    <rPh sb="1" eb="3">
      <t>コヒョウ</t>
    </rPh>
    <rPh sb="4" eb="6">
      <t>マイスウ</t>
    </rPh>
    <rPh sb="6" eb="7">
      <t>ブン</t>
    </rPh>
    <rPh sb="8" eb="9">
      <t>ギョウ</t>
    </rPh>
    <rPh sb="10" eb="11">
      <t>フ</t>
    </rPh>
    <phoneticPr fontId="5"/>
  </si>
  <si>
    <t>自動車（利用者の送迎の際に、密を避けるため）１２０万８５０円×１台</t>
    <rPh sb="0" eb="3">
      <t>ジドウシャ</t>
    </rPh>
    <rPh sb="4" eb="7">
      <t>リヨウシャ</t>
    </rPh>
    <rPh sb="8" eb="10">
      <t>ソウゲイ</t>
    </rPh>
    <rPh sb="11" eb="12">
      <t>サイ</t>
    </rPh>
    <rPh sb="14" eb="15">
      <t>ミツ</t>
    </rPh>
    <rPh sb="16" eb="17">
      <t>サ</t>
    </rPh>
    <rPh sb="25" eb="26">
      <t>ヨロズ</t>
    </rPh>
    <rPh sb="29" eb="30">
      <t>エン</t>
    </rPh>
    <rPh sb="32" eb="33">
      <t>ダイ</t>
    </rPh>
    <phoneticPr fontId="10"/>
  </si>
  <si>
    <t>面会室の改修費　３０万１００円</t>
    <rPh sb="0" eb="3">
      <t>メンカイシツ</t>
    </rPh>
    <rPh sb="4" eb="7">
      <t>カイシュウヒ</t>
    </rPh>
    <rPh sb="10" eb="11">
      <t>ヨロズ</t>
    </rPh>
    <rPh sb="14" eb="15">
      <t>エン</t>
    </rPh>
    <phoneticPr fontId="10"/>
  </si>
  <si>
    <t>県補助基本額</t>
    <rPh sb="0" eb="1">
      <t>ケン</t>
    </rPh>
    <rPh sb="1" eb="3">
      <t>ホジョ</t>
    </rPh>
    <rPh sb="3" eb="6">
      <t>キホンガク</t>
    </rPh>
    <phoneticPr fontId="5"/>
  </si>
  <si>
    <t>（G)</t>
    <phoneticPr fontId="5"/>
  </si>
  <si>
    <t>＊　県補助基本額（G）欄には、選定額（Ｆ）欄のうち、1,000円未満の端数を切り捨てた額を記入すること。（２個別再開支援助成事業は、1,000円未満の端数を切り捨てない。）</t>
    <rPh sb="11" eb="12">
      <t>ラン</t>
    </rPh>
    <rPh sb="31" eb="32">
      <t>エン</t>
    </rPh>
    <rPh sb="32" eb="34">
      <t>ミマン</t>
    </rPh>
    <rPh sb="35" eb="37">
      <t>ハスウ</t>
    </rPh>
    <rPh sb="38" eb="39">
      <t>キ</t>
    </rPh>
    <rPh sb="40" eb="41">
      <t>ス</t>
    </rPh>
    <rPh sb="43" eb="44">
      <t>ガク</t>
    </rPh>
    <rPh sb="45" eb="47">
      <t>キニュウ</t>
    </rPh>
    <rPh sb="54" eb="56">
      <t>コベツ</t>
    </rPh>
    <rPh sb="56" eb="58">
      <t>サイカイ</t>
    </rPh>
    <rPh sb="58" eb="60">
      <t>シエン</t>
    </rPh>
    <rPh sb="60" eb="62">
      <t>ジョセイ</t>
    </rPh>
    <rPh sb="62" eb="64">
      <t>ジギョウ</t>
    </rPh>
    <rPh sb="71" eb="72">
      <t>エン</t>
    </rPh>
    <rPh sb="72" eb="74">
      <t>ミマン</t>
    </rPh>
    <rPh sb="75" eb="77">
      <t>ハスウ</t>
    </rPh>
    <rPh sb="78" eb="79">
      <t>キ</t>
    </rPh>
    <rPh sb="80" eb="81">
      <t>ス</t>
    </rPh>
    <phoneticPr fontId="5"/>
  </si>
  <si>
    <t>（法人名）奈良株式会社</t>
    <rPh sb="1" eb="3">
      <t>ホウジン</t>
    </rPh>
    <rPh sb="3" eb="4">
      <t>メイ</t>
    </rPh>
    <rPh sb="5" eb="7">
      <t>ナラ</t>
    </rPh>
    <rPh sb="7" eb="9">
      <t>カブシキ</t>
    </rPh>
    <rPh sb="9" eb="11">
      <t>カイシャ</t>
    </rPh>
    <phoneticPr fontId="5"/>
  </si>
  <si>
    <t>特別養護老人ホームA（介護老人福祉施設）</t>
    <rPh sb="0" eb="6">
      <t>トクベツヨウゴロウジン</t>
    </rPh>
    <rPh sb="11" eb="19">
      <t>カイゴロウジンフクシシセツ</t>
    </rPh>
    <phoneticPr fontId="5"/>
  </si>
  <si>
    <t>特別養護老人ホームA（通所介護）</t>
    <rPh sb="0" eb="6">
      <t>トクベツヨウゴロウジン</t>
    </rPh>
    <rPh sb="11" eb="13">
      <t>ツウショ</t>
    </rPh>
    <rPh sb="13" eb="15">
      <t>カイゴ</t>
    </rPh>
    <phoneticPr fontId="5"/>
  </si>
  <si>
    <t>所要額調書　作成方法</t>
    <rPh sb="0" eb="5">
      <t>ショヨウガクチョウショ</t>
    </rPh>
    <rPh sb="6" eb="10">
      <t>サクセイホウホウ</t>
    </rPh>
    <phoneticPr fontId="5"/>
  </si>
  <si>
    <t>（同じ事業所名称で他サービスも行っている場合は、区別できるように、括弧内にサービス名を記載）</t>
  </si>
  <si>
    <t>②事業所名称を記入。</t>
    <rPh sb="1" eb="4">
      <t>ジギョウショ</t>
    </rPh>
    <rPh sb="4" eb="6">
      <t>メイショウ</t>
    </rPh>
    <rPh sb="7" eb="9">
      <t>キニュウ</t>
    </rPh>
    <phoneticPr fontId="5"/>
  </si>
  <si>
    <t>③個票を参照し、「対象経費の支出予定額（D)」を入力。</t>
    <rPh sb="1" eb="3">
      <t>コヒョウ</t>
    </rPh>
    <rPh sb="4" eb="6">
      <t>サンショウ</t>
    </rPh>
    <rPh sb="9" eb="11">
      <t>タイショウ</t>
    </rPh>
    <rPh sb="11" eb="13">
      <t>ケイヒ</t>
    </rPh>
    <rPh sb="14" eb="16">
      <t>シシュツ</t>
    </rPh>
    <rPh sb="16" eb="19">
      <t>ヨテイガク</t>
    </rPh>
    <rPh sb="24" eb="26">
      <t>ニュウリョク</t>
    </rPh>
    <phoneticPr fontId="5"/>
  </si>
  <si>
    <t>・１，３については個票の「所要額の合計」、２については個票の「申請額③」の金額を入力。</t>
    <rPh sb="9" eb="11">
      <t>コヒョウ</t>
    </rPh>
    <rPh sb="13" eb="16">
      <t>ショヨウガク</t>
    </rPh>
    <rPh sb="17" eb="19">
      <t>ゴウケイ</t>
    </rPh>
    <rPh sb="27" eb="29">
      <t>コヒョウ</t>
    </rPh>
    <rPh sb="31" eb="34">
      <t>シンセイガク</t>
    </rPh>
    <rPh sb="37" eb="39">
      <t>キンガク</t>
    </rPh>
    <rPh sb="40" eb="42">
      <t>ニュウリョク</t>
    </rPh>
    <phoneticPr fontId="5"/>
  </si>
  <si>
    <t>・申請しない場合は０を入力。</t>
    <rPh sb="1" eb="3">
      <t>シンセイ</t>
    </rPh>
    <rPh sb="6" eb="8">
      <t>バアイ</t>
    </rPh>
    <rPh sb="11" eb="13">
      <t>ニュウリョク</t>
    </rPh>
    <phoneticPr fontId="5"/>
  </si>
  <si>
    <t>・１、３について、個票の「補助上限額」を入力。</t>
    <rPh sb="9" eb="11">
      <t>コヒョウ</t>
    </rPh>
    <rPh sb="13" eb="15">
      <t>ホジョ</t>
    </rPh>
    <rPh sb="15" eb="18">
      <t>ジョウゲンガク</t>
    </rPh>
    <rPh sb="20" eb="22">
      <t>ニュウリョク</t>
    </rPh>
    <phoneticPr fontId="5"/>
  </si>
  <si>
    <t>④個票を参照し、「基準額（E)」を入力。</t>
    <rPh sb="1" eb="3">
      <t>コヒョウ</t>
    </rPh>
    <rPh sb="4" eb="6">
      <t>サンショウ</t>
    </rPh>
    <rPh sb="9" eb="12">
      <t>キジュンガク</t>
    </rPh>
    <rPh sb="17" eb="19">
      <t>ニュウリョク</t>
    </rPh>
    <phoneticPr fontId="5"/>
  </si>
  <si>
    <t>⑤「総事業費（A)」を入力。</t>
    <rPh sb="2" eb="5">
      <t>ソウジギョウ</t>
    </rPh>
    <rPh sb="5" eb="6">
      <t>ヒ</t>
    </rPh>
    <rPh sb="11" eb="13">
      <t>ニュウリョク</t>
    </rPh>
    <phoneticPr fontId="5"/>
  </si>
  <si>
    <t>ホームヘルプA事業所</t>
    <rPh sb="7" eb="10">
      <t>ジギョウショ</t>
    </rPh>
    <phoneticPr fontId="5"/>
  </si>
  <si>
    <t>住宅型有料老人ホームB</t>
    <rPh sb="0" eb="7">
      <t>ジュウタクガタユウリョウロウジン</t>
    </rPh>
    <phoneticPr fontId="5"/>
  </si>
  <si>
    <t>⑥（該当するものがある場合のみ）「寄付金その他収入額（B)」を入力。</t>
    <rPh sb="2" eb="4">
      <t>ガイトウ</t>
    </rPh>
    <rPh sb="11" eb="13">
      <t>バアイ</t>
    </rPh>
    <rPh sb="17" eb="20">
      <t>キフキン</t>
    </rPh>
    <rPh sb="22" eb="23">
      <t>タ</t>
    </rPh>
    <rPh sb="23" eb="26">
      <t>シュウニュウガク</t>
    </rPh>
    <rPh sb="31" eb="33">
      <t>ニュウリョク</t>
    </rPh>
    <phoneticPr fontId="5"/>
  </si>
  <si>
    <t>⑦「選定額（F）」が自動入力されていることを確認。</t>
    <rPh sb="2" eb="4">
      <t>センテイ</t>
    </rPh>
    <rPh sb="4" eb="5">
      <t>ガク</t>
    </rPh>
    <rPh sb="10" eb="12">
      <t>ジドウ</t>
    </rPh>
    <rPh sb="12" eb="14">
      <t>ニュウリョク</t>
    </rPh>
    <rPh sb="22" eb="24">
      <t>カクニン</t>
    </rPh>
    <phoneticPr fontId="5"/>
  </si>
  <si>
    <t>・（C)、（D)、（E）のいずれか少ない額が自動入力されます。</t>
    <rPh sb="17" eb="18">
      <t>スク</t>
    </rPh>
    <rPh sb="20" eb="21">
      <t>ガク</t>
    </rPh>
    <rPh sb="22" eb="24">
      <t>ジドウ</t>
    </rPh>
    <rPh sb="24" eb="26">
      <t>ニュウリョク</t>
    </rPh>
    <phoneticPr fontId="5"/>
  </si>
  <si>
    <t>第１－１号様式（第４条関係）</t>
    <rPh sb="0" eb="1">
      <t>ダイ</t>
    </rPh>
    <rPh sb="4" eb="5">
      <t>ゴウ</t>
    </rPh>
    <rPh sb="5" eb="7">
      <t>ヨウシキ</t>
    </rPh>
    <rPh sb="8" eb="9">
      <t>ダイ</t>
    </rPh>
    <rPh sb="10" eb="11">
      <t>ジョウ</t>
    </rPh>
    <rPh sb="11" eb="13">
      <t>カンケイ</t>
    </rPh>
    <phoneticPr fontId="10"/>
  </si>
  <si>
    <t>令和２</t>
    <rPh sb="0" eb="2">
      <t>レイワ</t>
    </rPh>
    <phoneticPr fontId="10"/>
  </si>
  <si>
    <t>年</t>
    <rPh sb="0" eb="1">
      <t>ネン</t>
    </rPh>
    <phoneticPr fontId="10"/>
  </si>
  <si>
    <t>月</t>
    <rPh sb="0" eb="1">
      <t>ゲツ</t>
    </rPh>
    <phoneticPr fontId="10"/>
  </si>
  <si>
    <t>日</t>
    <rPh sb="0" eb="1">
      <t>ニチ</t>
    </rPh>
    <phoneticPr fontId="10"/>
  </si>
  <si>
    <t>奈良県知事</t>
    <rPh sb="0" eb="3">
      <t>ナラケン</t>
    </rPh>
    <rPh sb="3" eb="5">
      <t>チジ</t>
    </rPh>
    <phoneticPr fontId="10"/>
  </si>
  <si>
    <t>殿</t>
    <rPh sb="0" eb="1">
      <t>トノ</t>
    </rPh>
    <phoneticPr fontId="10"/>
  </si>
  <si>
    <t>（法人名）　奈良株式会社</t>
    <rPh sb="1" eb="3">
      <t>ホウジン</t>
    </rPh>
    <rPh sb="3" eb="4">
      <t>メイ</t>
    </rPh>
    <rPh sb="6" eb="8">
      <t>ナラ</t>
    </rPh>
    <rPh sb="8" eb="12">
      <t>カブシキカイシャ</t>
    </rPh>
    <phoneticPr fontId="10"/>
  </si>
  <si>
    <t>（役職・代表者名）　代表取締役　奈良みどり</t>
    <rPh sb="1" eb="3">
      <t>ヤクショク</t>
    </rPh>
    <rPh sb="4" eb="7">
      <t>ダイヒョウシャ</t>
    </rPh>
    <rPh sb="7" eb="8">
      <t>メイ</t>
    </rPh>
    <rPh sb="10" eb="12">
      <t>ダイヒョウ</t>
    </rPh>
    <rPh sb="12" eb="13">
      <t>ト</t>
    </rPh>
    <rPh sb="13" eb="14">
      <t>シ</t>
    </rPh>
    <rPh sb="14" eb="15">
      <t>ヤク</t>
    </rPh>
    <rPh sb="16" eb="18">
      <t>ナラ</t>
    </rPh>
    <phoneticPr fontId="10"/>
  </si>
  <si>
    <t>印</t>
    <rPh sb="0" eb="1">
      <t>イン</t>
    </rPh>
    <phoneticPr fontId="10"/>
  </si>
  <si>
    <t>新型コロナウイルス感染症緊急包括支援交付金（介護分）に係る交付申請書</t>
    <rPh sb="0" eb="2">
      <t>シンガタ</t>
    </rPh>
    <rPh sb="9" eb="12">
      <t>カンセンショウ</t>
    </rPh>
    <rPh sb="12" eb="14">
      <t>キンキュウ</t>
    </rPh>
    <rPh sb="14" eb="16">
      <t>ホウカツ</t>
    </rPh>
    <rPh sb="16" eb="18">
      <t>シエン</t>
    </rPh>
    <rPh sb="18" eb="21">
      <t>コウフキン</t>
    </rPh>
    <rPh sb="22" eb="24">
      <t>カイゴ</t>
    </rPh>
    <rPh sb="24" eb="25">
      <t>ブン</t>
    </rPh>
    <rPh sb="27" eb="28">
      <t>カカ</t>
    </rPh>
    <rPh sb="29" eb="31">
      <t>コウフ</t>
    </rPh>
    <rPh sb="31" eb="34">
      <t>シンセイショ</t>
    </rPh>
    <phoneticPr fontId="10"/>
  </si>
  <si>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10"/>
  </si>
  <si>
    <t>　　申　請　額　：　</t>
    <rPh sb="2" eb="3">
      <t>サル</t>
    </rPh>
    <rPh sb="4" eb="5">
      <t>ショウ</t>
    </rPh>
    <rPh sb="6" eb="7">
      <t>ガク</t>
    </rPh>
    <phoneticPr fontId="10"/>
  </si>
  <si>
    <t>（内訳）</t>
    <rPh sb="1" eb="3">
      <t>ウチワケ</t>
    </rPh>
    <phoneticPr fontId="10"/>
  </si>
  <si>
    <t>（添付書類）</t>
    <rPh sb="1" eb="3">
      <t>テンプ</t>
    </rPh>
    <rPh sb="3" eb="5">
      <t>ショルイ</t>
    </rPh>
    <phoneticPr fontId="10"/>
  </si>
  <si>
    <t>１　事業所・施設別申請額一覧（様式１－１及び別添）</t>
    <rPh sb="15" eb="17">
      <t>ヨウシキ</t>
    </rPh>
    <rPh sb="20" eb="21">
      <t>オヨ</t>
    </rPh>
    <rPh sb="22" eb="24">
      <t>ベッテン</t>
    </rPh>
    <phoneticPr fontId="10"/>
  </si>
  <si>
    <t>２　新型コロナウイルス感染症緊急包括支援交付金（介護分）に関する事業実施計画書（事業所単位）（様式１－２）</t>
    <rPh sb="2" eb="4">
      <t>シンガタ</t>
    </rPh>
    <rPh sb="11" eb="14">
      <t>カンセンショウ</t>
    </rPh>
    <rPh sb="14" eb="16">
      <t>キンキュウ</t>
    </rPh>
    <rPh sb="16" eb="18">
      <t>ホウカツ</t>
    </rPh>
    <rPh sb="18" eb="20">
      <t>シエン</t>
    </rPh>
    <rPh sb="20" eb="23">
      <t>コウフキン</t>
    </rPh>
    <rPh sb="24" eb="26">
      <t>カイゴ</t>
    </rPh>
    <rPh sb="26" eb="27">
      <t>ブン</t>
    </rPh>
    <rPh sb="29" eb="30">
      <t>カン</t>
    </rPh>
    <rPh sb="32" eb="34">
      <t>ジギョウ</t>
    </rPh>
    <rPh sb="34" eb="36">
      <t>ジッシ</t>
    </rPh>
    <rPh sb="36" eb="39">
      <t>ケイカクショ</t>
    </rPh>
    <phoneticPr fontId="10"/>
  </si>
  <si>
    <t>３ 所要額調書（別紙１）</t>
    <phoneticPr fontId="10"/>
  </si>
  <si>
    <t>４ 歳入歳出予算書抄本</t>
    <phoneticPr fontId="10"/>
  </si>
  <si>
    <r>
      <t>【振込先金融機関口座記入欄】　</t>
    </r>
    <r>
      <rPr>
        <sz val="9"/>
        <color theme="1"/>
        <rFont val="ＭＳ Ｐゴシック"/>
        <family val="3"/>
        <charset val="128"/>
        <scheme val="minor"/>
      </rPr>
      <t>※長期間入出金のない口座を記入しないこと</t>
    </r>
    <rPh sb="1" eb="8">
      <t>フリコミサキキンユウキカン</t>
    </rPh>
    <rPh sb="8" eb="10">
      <t>コウザ</t>
    </rPh>
    <rPh sb="10" eb="13">
      <t>キニュウラン</t>
    </rPh>
    <rPh sb="16" eb="19">
      <t>チョウキカン</t>
    </rPh>
    <rPh sb="19" eb="22">
      <t>ニュウシュツキン</t>
    </rPh>
    <rPh sb="25" eb="27">
      <t>コウザ</t>
    </rPh>
    <rPh sb="28" eb="30">
      <t>キニュウ</t>
    </rPh>
    <phoneticPr fontId="1"/>
  </si>
  <si>
    <r>
      <rPr>
        <sz val="10"/>
        <color theme="1"/>
        <rFont val="ＭＳ Ｐゴシック"/>
        <family val="3"/>
        <charset val="128"/>
        <scheme val="minor"/>
      </rPr>
      <t>金融機関名</t>
    </r>
    <r>
      <rPr>
        <sz val="11"/>
        <color theme="1"/>
        <rFont val="ＭＳ Ｐゴシック"/>
        <family val="2"/>
        <scheme val="minor"/>
      </rPr>
      <t xml:space="preserve">
</t>
    </r>
    <r>
      <rPr>
        <sz val="6"/>
        <color theme="1"/>
        <rFont val="ＭＳ Ｐゴシック"/>
        <family val="3"/>
        <charset val="128"/>
        <scheme val="minor"/>
      </rPr>
      <t>（ゆうちょ銀行を除く）</t>
    </r>
    <rPh sb="0" eb="2">
      <t>キンユウ</t>
    </rPh>
    <rPh sb="2" eb="5">
      <t>キカンメイ</t>
    </rPh>
    <rPh sb="11" eb="13">
      <t>ギンコウ</t>
    </rPh>
    <rPh sb="14" eb="15">
      <t>ノゾ</t>
    </rPh>
    <phoneticPr fontId="33"/>
  </si>
  <si>
    <t>支店名</t>
    <rPh sb="0" eb="1">
      <t>シ</t>
    </rPh>
    <rPh sb="1" eb="2">
      <t>ミセ</t>
    </rPh>
    <rPh sb="2" eb="3">
      <t>ナ</t>
    </rPh>
    <phoneticPr fontId="33"/>
  </si>
  <si>
    <t>分類</t>
    <phoneticPr fontId="10"/>
  </si>
  <si>
    <r>
      <t xml:space="preserve">口座番号
</t>
    </r>
    <r>
      <rPr>
        <sz val="6"/>
        <color theme="1"/>
        <rFont val="ＭＳ Ｐゴシック"/>
        <family val="3"/>
        <charset val="128"/>
        <scheme val="minor"/>
      </rPr>
      <t>（右詰で記載）</t>
    </r>
    <phoneticPr fontId="10"/>
  </si>
  <si>
    <t>（フリガナ）</t>
    <phoneticPr fontId="33"/>
  </si>
  <si>
    <t>口座名義</t>
    <rPh sb="0" eb="2">
      <t>コウザ</t>
    </rPh>
    <rPh sb="2" eb="4">
      <t>メイギ</t>
    </rPh>
    <phoneticPr fontId="33"/>
  </si>
  <si>
    <t>なら</t>
    <phoneticPr fontId="10"/>
  </si>
  <si>
    <t xml:space="preserve"> 1,銀行  5.農協
 2.金庫  6.漁協
 3.信組  7.信漁連
 4.信連</t>
    <rPh sb="9" eb="11">
      <t>ノウキョウ</t>
    </rPh>
    <rPh sb="15" eb="17">
      <t>キンコ</t>
    </rPh>
    <rPh sb="21" eb="23">
      <t>ギョキョウ</t>
    </rPh>
    <rPh sb="27" eb="29">
      <t>シンクミ</t>
    </rPh>
    <rPh sb="33" eb="34">
      <t>シン</t>
    </rPh>
    <rPh sb="34" eb="36">
      <t>ギョレン</t>
    </rPh>
    <rPh sb="40" eb="42">
      <t>シンレン</t>
    </rPh>
    <phoneticPr fontId="33"/>
  </si>
  <si>
    <t>なら</t>
    <phoneticPr fontId="10"/>
  </si>
  <si>
    <t>本･支店
本･支所
出張所</t>
    <phoneticPr fontId="10"/>
  </si>
  <si>
    <t>1 普通
2 当座</t>
    <rPh sb="2" eb="4">
      <t>フツウ</t>
    </rPh>
    <rPh sb="7" eb="9">
      <t>トウザ</t>
    </rPh>
    <phoneticPr fontId="1"/>
  </si>
  <si>
    <t>0</t>
    <phoneticPr fontId="10"/>
  </si>
  <si>
    <t>ナラカブシキカイシャ</t>
    <phoneticPr fontId="10"/>
  </si>
  <si>
    <t>奈良株式会社</t>
    <rPh sb="0" eb="6">
      <t>ナラカブシキカイシャ</t>
    </rPh>
    <phoneticPr fontId="10"/>
  </si>
  <si>
    <t>支店コード</t>
    <rPh sb="0" eb="2">
      <t>シテン</t>
    </rPh>
    <phoneticPr fontId="33"/>
  </si>
  <si>
    <t>ゆうちょ銀行</t>
    <rPh sb="4" eb="6">
      <t>ギンコウ</t>
    </rPh>
    <phoneticPr fontId="33"/>
  </si>
  <si>
    <r>
      <rPr>
        <sz val="10"/>
        <color theme="1"/>
        <rFont val="ＭＳ Ｐゴシック"/>
        <family val="3"/>
        <charset val="128"/>
        <scheme val="minor"/>
      </rPr>
      <t>通帳記号</t>
    </r>
    <r>
      <rPr>
        <sz val="11"/>
        <color theme="1"/>
        <rFont val="ＭＳ Ｐゴシック"/>
        <family val="2"/>
        <scheme val="minor"/>
      </rPr>
      <t xml:space="preserve">
</t>
    </r>
    <r>
      <rPr>
        <sz val="5"/>
        <color theme="1"/>
        <rFont val="ＭＳ Ｐゴシック"/>
        <family val="3"/>
        <charset val="128"/>
        <scheme val="minor"/>
      </rPr>
      <t>（6行目がある場合は※に記載）</t>
    </r>
    <rPh sb="0" eb="2">
      <t>ツウチョウ</t>
    </rPh>
    <rPh sb="2" eb="4">
      <t>キゴウ</t>
    </rPh>
    <rPh sb="7" eb="9">
      <t>ギョウメ</t>
    </rPh>
    <rPh sb="12" eb="14">
      <t>バアイ</t>
    </rPh>
    <rPh sb="17" eb="19">
      <t>キサイ</t>
    </rPh>
    <phoneticPr fontId="33"/>
  </si>
  <si>
    <r>
      <t xml:space="preserve">通帳番号
</t>
    </r>
    <r>
      <rPr>
        <sz val="6"/>
        <color theme="1"/>
        <rFont val="ＭＳ Ｐゴシック"/>
        <family val="3"/>
        <charset val="128"/>
        <scheme val="minor"/>
      </rPr>
      <t>（右詰で記載）</t>
    </r>
    <rPh sb="0" eb="2">
      <t>ツウチョウ</t>
    </rPh>
    <rPh sb="2" eb="4">
      <t>バンゴウ</t>
    </rPh>
    <rPh sb="6" eb="8">
      <t>ミギヅメ</t>
    </rPh>
    <rPh sb="9" eb="11">
      <t>キサイ</t>
    </rPh>
    <phoneticPr fontId="33"/>
  </si>
  <si>
    <t>（フリガナ）</t>
    <phoneticPr fontId="33"/>
  </si>
  <si>
    <r>
      <rPr>
        <sz val="6"/>
        <color theme="1"/>
        <rFont val="ＭＳ Ｐゴシック"/>
        <family val="3"/>
        <charset val="128"/>
        <scheme val="minor"/>
      </rPr>
      <t>ゆうちょ銀行を選択した場合は、</t>
    </r>
    <r>
      <rPr>
        <b/>
        <u/>
        <sz val="6"/>
        <color theme="1"/>
        <rFont val="ＭＳ Ｐゴシック"/>
        <family val="3"/>
        <charset val="128"/>
        <scheme val="minor"/>
      </rPr>
      <t>貯金通帳の見開き左上</t>
    </r>
    <r>
      <rPr>
        <sz val="6"/>
        <color theme="1"/>
        <rFont val="ＭＳ Ｐゴシック"/>
        <family val="3"/>
        <charset val="128"/>
        <scheme val="minor"/>
      </rPr>
      <t>または</t>
    </r>
    <r>
      <rPr>
        <b/>
        <u/>
        <sz val="6"/>
        <color theme="1"/>
        <rFont val="ＭＳ Ｐゴシック"/>
        <family val="3"/>
        <charset val="128"/>
        <scheme val="minor"/>
      </rPr>
      <t>キャッシュカードに記載された記号・番号</t>
    </r>
    <r>
      <rPr>
        <sz val="6"/>
        <color theme="1"/>
        <rFont val="ＭＳ Ｐゴシック"/>
        <family val="3"/>
        <charset val="128"/>
        <scheme val="minor"/>
      </rPr>
      <t>を記載すること</t>
    </r>
    <rPh sb="4" eb="6">
      <t>ギンコウ</t>
    </rPh>
    <rPh sb="7" eb="9">
      <t>センタク</t>
    </rPh>
    <rPh sb="11" eb="13">
      <t>バアイ</t>
    </rPh>
    <rPh sb="15" eb="17">
      <t>チョキン</t>
    </rPh>
    <rPh sb="17" eb="19">
      <t>ツウチョウ</t>
    </rPh>
    <rPh sb="20" eb="22">
      <t>ミヒラ</t>
    </rPh>
    <rPh sb="23" eb="25">
      <t>ヒダリウエ</t>
    </rPh>
    <rPh sb="37" eb="39">
      <t>キサイ</t>
    </rPh>
    <rPh sb="42" eb="44">
      <t>キゴウ</t>
    </rPh>
    <rPh sb="45" eb="47">
      <t>バンゴウ</t>
    </rPh>
    <rPh sb="48" eb="50">
      <t>キサイ</t>
    </rPh>
    <phoneticPr fontId="33"/>
  </si>
  <si>
    <t>※</t>
    <phoneticPr fontId="33"/>
  </si>
  <si>
    <t>◎振込先金融機関口座確認書類（通帳（口座番号が書かれた部分）又はキャッシュカードの
　 コピー等）の写しを添付してください。</t>
    <phoneticPr fontId="10"/>
  </si>
  <si>
    <t>■誓約事項</t>
    <rPh sb="1" eb="3">
      <t>セイヤク</t>
    </rPh>
    <rPh sb="3" eb="5">
      <t>ジコウ</t>
    </rPh>
    <phoneticPr fontId="10"/>
  </si>
  <si>
    <t>下記事項について、同意のうえ、申請します。</t>
    <rPh sb="0" eb="2">
      <t>カキ</t>
    </rPh>
    <rPh sb="2" eb="4">
      <t>ジコウ</t>
    </rPh>
    <rPh sb="9" eb="11">
      <t>ドウイ</t>
    </rPh>
    <rPh sb="15" eb="17">
      <t>シンセイ</t>
    </rPh>
    <phoneticPr fontId="10"/>
  </si>
  <si>
    <t>なお、返還が生じた場合は、申請者の責任において返還します。</t>
    <rPh sb="3" eb="5">
      <t>ヘンカン</t>
    </rPh>
    <rPh sb="6" eb="7">
      <t>ショウ</t>
    </rPh>
    <rPh sb="9" eb="11">
      <t>バアイ</t>
    </rPh>
    <rPh sb="13" eb="16">
      <t>シンセイシャ</t>
    </rPh>
    <rPh sb="17" eb="19">
      <t>セキニン</t>
    </rPh>
    <rPh sb="23" eb="25">
      <t>ヘンカン</t>
    </rPh>
    <phoneticPr fontId="10"/>
  </si>
  <si>
    <t>　①補助金の給付条件を満たしていなかった場合
　②申請内容に虚偽があった場合
　　※上記①及び②の場合、返還となる。
　③上記振込先金融機関口座に振込手続き後、記載間違い等の事由により振込が完了せず、
    かつ、申請期限までに奈良県が申請者に連絡をしても連絡がとれない場合
    には、申請が取り下げられたものとみなす。</t>
    <phoneticPr fontId="10"/>
  </si>
  <si>
    <t xml:space="preserve"> 申請法人住所</t>
    <rPh sb="1" eb="3">
      <t>シンセイ</t>
    </rPh>
    <rPh sb="3" eb="5">
      <t>ホウジン</t>
    </rPh>
    <rPh sb="5" eb="7">
      <t>ジュウショ</t>
    </rPh>
    <phoneticPr fontId="10"/>
  </si>
  <si>
    <t>〒</t>
    <phoneticPr fontId="10"/>
  </si>
  <si>
    <t>０００－００００</t>
    <phoneticPr fontId="10"/>
  </si>
  <si>
    <t xml:space="preserve"> 部署名</t>
    <rPh sb="1" eb="4">
      <t>ブショメイ</t>
    </rPh>
    <phoneticPr fontId="10"/>
  </si>
  <si>
    <t>総務部</t>
    <rPh sb="0" eb="3">
      <t>ソウムブ</t>
    </rPh>
    <phoneticPr fontId="10"/>
  </si>
  <si>
    <t xml:space="preserve"> 担当者氏名</t>
    <rPh sb="1" eb="4">
      <t>タントウシャ</t>
    </rPh>
    <rPh sb="4" eb="6">
      <t>シメイ</t>
    </rPh>
    <phoneticPr fontId="10"/>
  </si>
  <si>
    <t>斉藤</t>
    <rPh sb="0" eb="2">
      <t>サイトウ</t>
    </rPh>
    <phoneticPr fontId="10"/>
  </si>
  <si>
    <t xml:space="preserve"> 連絡先</t>
    <rPh sb="1" eb="4">
      <t>レンラクサキ</t>
    </rPh>
    <phoneticPr fontId="10"/>
  </si>
  <si>
    <t>e-mail</t>
    <phoneticPr fontId="10"/>
  </si>
  <si>
    <t>nara@…</t>
    <phoneticPr fontId="10"/>
  </si>
  <si>
    <t>⑧「県補助基本額（G)」の合計の金額が、申請書の申請金額と一致しているか確認してください。</t>
    <rPh sb="2" eb="3">
      <t>ケン</t>
    </rPh>
    <rPh sb="3" eb="5">
      <t>ホジョ</t>
    </rPh>
    <rPh sb="5" eb="7">
      <t>キホン</t>
    </rPh>
    <rPh sb="7" eb="8">
      <t>ガク</t>
    </rPh>
    <rPh sb="13" eb="15">
      <t>ゴウケイ</t>
    </rPh>
    <rPh sb="16" eb="18">
      <t>キンガク</t>
    </rPh>
    <rPh sb="20" eb="23">
      <t>シンセイショ</t>
    </rPh>
    <rPh sb="24" eb="26">
      <t>シンセイ</t>
    </rPh>
    <rPh sb="26" eb="28">
      <t>キンガク</t>
    </rPh>
    <rPh sb="29" eb="31">
      <t>イッチ</t>
    </rPh>
    <rPh sb="36" eb="38">
      <t>カクニン</t>
    </rPh>
    <phoneticPr fontId="5"/>
  </si>
  <si>
    <r>
      <t>合わせて、所要額調書</t>
    </r>
    <r>
      <rPr>
        <u/>
        <sz val="11"/>
        <color rgb="FFFF0000"/>
        <rFont val="ＭＳ Ｐゴシック"/>
        <family val="3"/>
        <charset val="128"/>
        <scheme val="minor"/>
      </rPr>
      <t>記載例もご確認ください。</t>
    </r>
    <rPh sb="0" eb="1">
      <t>ア</t>
    </rPh>
    <rPh sb="5" eb="10">
      <t>ショヨウガクチョウショ</t>
    </rPh>
    <rPh sb="10" eb="13">
      <t>キサイレイ</t>
    </rPh>
    <rPh sb="15" eb="17">
      <t>カクニン</t>
    </rPh>
    <phoneticPr fontId="5"/>
  </si>
  <si>
    <r>
      <t>５行目～７行目をコピーし、</t>
    </r>
    <r>
      <rPr>
        <u/>
        <sz val="11"/>
        <color rgb="FFFF0000"/>
        <rFont val="ＭＳ Ｐゴシック"/>
        <family val="3"/>
        <charset val="128"/>
        <scheme val="minor"/>
      </rPr>
      <t>７行目・８行目の間に挿入して、</t>
    </r>
    <r>
      <rPr>
        <sz val="11"/>
        <color theme="1"/>
        <rFont val="ＭＳ Ｐゴシック"/>
        <family val="2"/>
        <scheme val="minor"/>
      </rPr>
      <t>行を増やしてください。</t>
    </r>
    <rPh sb="1" eb="3">
      <t>ギョウメ</t>
    </rPh>
    <rPh sb="5" eb="7">
      <t>ギョウメ</t>
    </rPh>
    <rPh sb="14" eb="16">
      <t>ギョウメ</t>
    </rPh>
    <rPh sb="18" eb="20">
      <t>ギョウメ</t>
    </rPh>
    <rPh sb="21" eb="22">
      <t>アイダ</t>
    </rPh>
    <rPh sb="23" eb="25">
      <t>ソウニュウ</t>
    </rPh>
    <rPh sb="28" eb="29">
      <t>ギョウ</t>
    </rPh>
    <rPh sb="30" eb="31">
      <t>フ</t>
    </rPh>
    <phoneticPr fontId="5"/>
  </si>
  <si>
    <t>・総事業費とは実際に事業に要する経費です。</t>
    <rPh sb="1" eb="2">
      <t>ソウ</t>
    </rPh>
    <rPh sb="2" eb="5">
      <t>ジギョウヒ</t>
    </rPh>
    <rPh sb="7" eb="9">
      <t>ジッサイ</t>
    </rPh>
    <rPh sb="10" eb="12">
      <t>ジギョウ</t>
    </rPh>
    <rPh sb="13" eb="14">
      <t>ヨウ</t>
    </rPh>
    <rPh sb="16" eb="18">
      <t>ケイヒ</t>
    </rPh>
    <phoneticPr fontId="5"/>
  </si>
  <si>
    <t>（「対象経費の支出予定額（D)」と同額の場合はコピーして貼り付けてください。）</t>
    <phoneticPr fontId="5"/>
  </si>
  <si>
    <t>長机５０００円×６個＝３万円、飛沫防止用アクリルボード５０００円×６個＝３万円、タブレット（ＷＥＢ会議用）３万円×６台＝１８万円</t>
    <rPh sb="0" eb="2">
      <t>ナガヅクエ</t>
    </rPh>
    <rPh sb="1" eb="2">
      <t>ツクエ</t>
    </rPh>
    <rPh sb="6" eb="7">
      <t>エン</t>
    </rPh>
    <rPh sb="9" eb="10">
      <t>コ</t>
    </rPh>
    <rPh sb="12" eb="14">
      <t>マンエン</t>
    </rPh>
    <rPh sb="15" eb="17">
      <t>ヒマツ</t>
    </rPh>
    <rPh sb="17" eb="19">
      <t>ボウシ</t>
    </rPh>
    <rPh sb="19" eb="20">
      <t>ヨウ</t>
    </rPh>
    <rPh sb="31" eb="32">
      <t>エン</t>
    </rPh>
    <rPh sb="34" eb="35">
      <t>コ</t>
    </rPh>
    <rPh sb="37" eb="39">
      <t>マンエン</t>
    </rPh>
    <rPh sb="49" eb="51">
      <t>カイギ</t>
    </rPh>
    <rPh sb="51" eb="52">
      <t>ヨウ</t>
    </rPh>
    <rPh sb="54" eb="55">
      <t>マン</t>
    </rPh>
    <rPh sb="55" eb="56">
      <t>エン</t>
    </rPh>
    <rPh sb="58" eb="59">
      <t>ダイ</t>
    </rPh>
    <rPh sb="62" eb="64">
      <t>マンエン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</si>
</sst>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0_ ;[Red]\-#,##0\ "/>
    <numFmt numFmtId="179" formatCode="#,##0.0_ "/>
    <numFmt numFmtId="180" formatCode="#,##0;\-#,##0;&quot;&quot;"/>
  </numFmts>
  <fonts count="4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2"/>
      <color rgb="FF000000"/>
      <name val="ＭＳ ゴシック"/>
      <family val="3"/>
      <charset val="128"/>
    </font>
    <font>
      <sz val="10"/>
      <color theme="1"/>
      <name val="ＭＳ 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0"/>
      <name val="ＭＳ 明朝"/>
      <family val="1"/>
      <charset val="128"/>
    </font>
    <font>
      <sz val="6"/>
      <name val="ＭＳ Ｐ明朝"/>
      <family val="1"/>
      <charset val="128"/>
    </font>
    <font>
      <sz val="8"/>
      <name val="ＭＳ Ｐ明朝"/>
      <family val="1"/>
      <charset val="128"/>
    </font>
    <font>
      <sz val="10"/>
      <color rgb="FFFF0000"/>
      <name val="ＭＳ Ｐ明朝"/>
      <family val="1"/>
      <charset val="128"/>
    </font>
    <font>
      <b/>
      <sz val="10"/>
      <name val="ＭＳ Ｐ明朝"/>
      <family val="1"/>
      <charset val="128"/>
    </font>
    <font>
      <b/>
      <sz val="11"/>
      <name val="ＭＳ Ｐ明朝"/>
      <family val="1"/>
      <charset val="128"/>
    </font>
    <font>
      <sz val="10"/>
      <color theme="0"/>
      <name val="ＭＳ Ｐ明朝"/>
      <family val="1"/>
      <charset val="128"/>
    </font>
    <font>
      <b/>
      <sz val="9"/>
      <color indexed="81"/>
      <name val="MS P ゴシック"/>
      <family val="3"/>
      <charset val="128"/>
    </font>
    <font>
      <sz val="9"/>
      <color indexed="81"/>
      <name val="MS P ゴシック"/>
      <family val="3"/>
      <charset val="128"/>
    </font>
    <font>
      <b/>
      <sz val="9"/>
      <color indexed="81"/>
      <name val="ＭＳ Ｐゴシック"/>
      <family val="3"/>
      <charset val="128"/>
    </font>
    <font>
      <sz val="9"/>
      <color indexed="81"/>
      <name val="ＭＳ Ｐゴシック"/>
      <family val="3"/>
      <charset val="128"/>
    </font>
    <font>
      <sz val="16"/>
      <color theme="1"/>
      <name val="ＭＳ Ｐゴシック"/>
      <family val="3"/>
      <charset val="128"/>
      <scheme val="minor"/>
    </font>
    <font>
      <u/>
      <sz val="16"/>
      <color theme="1"/>
      <name val="ＭＳ Ｐゴシック"/>
      <family val="3"/>
      <charset val="128"/>
      <scheme val="minor"/>
    </font>
    <font>
      <sz val="11"/>
      <name val="ＭＳ 明朝"/>
      <family val="1"/>
      <charset val="128"/>
    </font>
    <font>
      <b/>
      <sz val="10"/>
      <name val="ＭＳ 明朝"/>
      <family val="1"/>
      <charset val="128"/>
    </font>
    <font>
      <sz val="9"/>
      <name val="ＭＳ 明朝"/>
      <family val="1"/>
      <charset val="128"/>
    </font>
    <font>
      <sz val="9"/>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2"/>
      <charset val="128"/>
      <scheme val="minor"/>
    </font>
    <font>
      <sz val="5"/>
      <color theme="1"/>
      <name val="ＭＳ Ｐゴシック"/>
      <family val="3"/>
      <charset val="128"/>
      <scheme val="minor"/>
    </font>
    <font>
      <b/>
      <u/>
      <sz val="6"/>
      <color theme="1"/>
      <name val="ＭＳ Ｐゴシック"/>
      <family val="3"/>
      <charset val="128"/>
      <scheme val="minor"/>
    </font>
    <font>
      <sz val="10"/>
      <name val="ＭＳ Ｐゴシック"/>
      <family val="2"/>
      <charset val="128"/>
      <scheme val="minor"/>
    </font>
    <font>
      <sz val="10"/>
      <name val="ＭＳ Ｐゴシック"/>
      <family val="3"/>
      <charset val="128"/>
    </font>
    <font>
      <sz val="6"/>
      <name val="ＭＳ 明朝"/>
      <family val="1"/>
      <charset val="128"/>
    </font>
    <font>
      <u/>
      <sz val="11"/>
      <color theme="10"/>
      <name val="ＭＳ Ｐゴシック"/>
      <family val="3"/>
      <charset val="128"/>
    </font>
    <font>
      <u/>
      <sz val="11"/>
      <color rgb="FFFF0000"/>
      <name val="ＭＳ Ｐゴシック"/>
      <family val="3"/>
      <charset val="128"/>
      <scheme val="minor"/>
    </font>
    <font>
      <sz val="10"/>
      <color theme="1"/>
      <name val="ＭＳ Ｐゴシック"/>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tint="-0.499984740745262"/>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5">
    <xf numFmtId="0" fontId="0" fillId="0" borderId="0"/>
    <xf numFmtId="38" fontId="3"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42" fillId="0" borderId="0" applyNumberFormat="0" applyFill="0" applyBorder="0" applyAlignment="0" applyProtection="0">
      <alignment vertical="center"/>
    </xf>
  </cellStyleXfs>
  <cellXfs count="451">
    <xf numFmtId="0" fontId="0" fillId="0" borderId="0" xfId="0"/>
    <xf numFmtId="0" fontId="4" fillId="0" borderId="0" xfId="0" applyFont="1"/>
    <xf numFmtId="0" fontId="4" fillId="0" borderId="0" xfId="0" applyFont="1" applyAlignment="1">
      <alignment horizontal="right"/>
    </xf>
    <xf numFmtId="176" fontId="4" fillId="2" borderId="1" xfId="1" applyNumberFormat="1" applyFont="1" applyFill="1" applyBorder="1" applyAlignment="1"/>
    <xf numFmtId="176" fontId="4" fillId="2" borderId="2" xfId="1" applyNumberFormat="1" applyFont="1" applyFill="1" applyBorder="1" applyAlignment="1"/>
    <xf numFmtId="176" fontId="4" fillId="0" borderId="2" xfId="1" applyNumberFormat="1" applyFont="1" applyBorder="1" applyAlignment="1"/>
    <xf numFmtId="176" fontId="4" fillId="3" borderId="2" xfId="1" applyNumberFormat="1" applyFont="1" applyFill="1" applyBorder="1" applyAlignment="1"/>
    <xf numFmtId="0" fontId="7" fillId="0" borderId="2" xfId="0" applyFont="1" applyBorder="1" applyAlignment="1">
      <alignment vertical="center" wrapText="1"/>
    </xf>
    <xf numFmtId="176" fontId="4" fillId="4" borderId="1" xfId="1" applyNumberFormat="1" applyFont="1" applyFill="1" applyBorder="1" applyAlignment="1"/>
    <xf numFmtId="0" fontId="7" fillId="0" borderId="4" xfId="0" applyFont="1" applyBorder="1" applyAlignment="1">
      <alignment vertical="center" wrapText="1"/>
    </xf>
    <xf numFmtId="0" fontId="4" fillId="0" borderId="2" xfId="0" applyFont="1" applyBorder="1" applyAlignment="1">
      <alignment horizontal="center"/>
    </xf>
    <xf numFmtId="0" fontId="4" fillId="0" borderId="2" xfId="0" applyNumberFormat="1" applyFont="1" applyBorder="1" applyAlignment="1">
      <alignment horizontal="center"/>
    </xf>
    <xf numFmtId="0" fontId="4" fillId="0" borderId="2" xfId="0" applyFont="1" applyBorder="1"/>
    <xf numFmtId="176" fontId="4" fillId="4" borderId="2" xfId="1" applyNumberFormat="1" applyFont="1" applyFill="1" applyBorder="1" applyAlignment="1"/>
    <xf numFmtId="0" fontId="9" fillId="0" borderId="0" xfId="2" applyFont="1" applyFill="1">
      <alignment vertical="center"/>
    </xf>
    <xf numFmtId="0" fontId="8" fillId="2" borderId="0" xfId="2" applyFill="1">
      <alignment vertical="center"/>
    </xf>
    <xf numFmtId="0" fontId="8" fillId="2" borderId="0" xfId="2" applyFill="1" applyAlignment="1">
      <alignment horizontal="center" vertical="center"/>
    </xf>
    <xf numFmtId="0" fontId="9" fillId="4" borderId="0" xfId="2" applyFont="1" applyFill="1" applyBorder="1" applyAlignment="1">
      <alignment horizontal="center" vertical="center"/>
    </xf>
    <xf numFmtId="0" fontId="8" fillId="0" borderId="0" xfId="2">
      <alignment vertical="center"/>
    </xf>
    <xf numFmtId="177" fontId="8" fillId="0" borderId="0" xfId="2" applyNumberFormat="1">
      <alignment vertical="center"/>
    </xf>
    <xf numFmtId="0" fontId="11" fillId="4" borderId="6" xfId="2" applyFont="1" applyFill="1" applyBorder="1" applyAlignment="1">
      <alignment horizontal="center" vertical="center"/>
    </xf>
    <xf numFmtId="0" fontId="11" fillId="0" borderId="0" xfId="2" applyFont="1" applyFill="1">
      <alignment vertical="center"/>
    </xf>
    <xf numFmtId="0" fontId="13" fillId="0" borderId="13" xfId="2" applyFont="1" applyBorder="1">
      <alignment vertical="center"/>
    </xf>
    <xf numFmtId="0" fontId="11" fillId="7" borderId="11" xfId="2" applyFont="1" applyFill="1" applyBorder="1">
      <alignment vertical="center"/>
    </xf>
    <xf numFmtId="0" fontId="11" fillId="4" borderId="11" xfId="2" applyFont="1" applyFill="1" applyBorder="1" applyAlignment="1">
      <alignment horizontal="left" vertical="center"/>
    </xf>
    <xf numFmtId="0" fontId="11" fillId="4" borderId="11" xfId="2" applyFont="1" applyFill="1" applyBorder="1">
      <alignment vertical="center"/>
    </xf>
    <xf numFmtId="0" fontId="11" fillId="4" borderId="11" xfId="2" applyFont="1" applyFill="1" applyBorder="1" applyAlignment="1">
      <alignment horizontal="center" vertical="center"/>
    </xf>
    <xf numFmtId="0" fontId="11" fillId="4" borderId="12" xfId="2" applyFont="1" applyFill="1" applyBorder="1" applyAlignment="1">
      <alignment horizontal="center" vertical="center"/>
    </xf>
    <xf numFmtId="0" fontId="11" fillId="7" borderId="3" xfId="2" applyFont="1" applyFill="1" applyBorder="1">
      <alignment vertical="center"/>
    </xf>
    <xf numFmtId="0" fontId="11" fillId="4" borderId="3" xfId="2" applyFont="1" applyFill="1" applyBorder="1" applyAlignment="1">
      <alignment horizontal="left" vertical="center"/>
    </xf>
    <xf numFmtId="0" fontId="11" fillId="4" borderId="3" xfId="2" applyFont="1" applyFill="1" applyBorder="1">
      <alignment vertical="center"/>
    </xf>
    <xf numFmtId="0" fontId="11" fillId="4" borderId="3" xfId="2" applyFont="1" applyFill="1" applyBorder="1" applyAlignment="1">
      <alignment horizontal="center" vertical="center"/>
    </xf>
    <xf numFmtId="0" fontId="11" fillId="7" borderId="3" xfId="2" applyFont="1" applyFill="1" applyBorder="1" applyAlignment="1">
      <alignment horizontal="left" vertical="center"/>
    </xf>
    <xf numFmtId="0" fontId="11" fillId="4" borderId="3" xfId="2" applyFont="1" applyFill="1" applyBorder="1" applyAlignment="1" applyProtection="1">
      <alignment vertical="center"/>
      <protection locked="0"/>
    </xf>
    <xf numFmtId="0" fontId="11" fillId="4" borderId="9" xfId="2" applyFont="1" applyFill="1" applyBorder="1" applyAlignment="1">
      <alignment horizontal="center" vertical="center"/>
    </xf>
    <xf numFmtId="0" fontId="16" fillId="0" borderId="0" xfId="2" applyFont="1" applyFill="1">
      <alignment vertical="center"/>
    </xf>
    <xf numFmtId="0" fontId="12" fillId="4" borderId="11" xfId="2" applyFont="1" applyFill="1" applyBorder="1" applyAlignment="1">
      <alignment vertical="center"/>
    </xf>
    <xf numFmtId="0" fontId="11" fillId="4" borderId="11" xfId="2" applyFont="1" applyFill="1" applyBorder="1" applyAlignment="1" applyProtection="1">
      <alignment vertical="center"/>
      <protection locked="0"/>
    </xf>
    <xf numFmtId="0" fontId="11" fillId="0" borderId="0" xfId="2" applyFont="1" applyFill="1" applyBorder="1">
      <alignment vertical="center"/>
    </xf>
    <xf numFmtId="0" fontId="11" fillId="4" borderId="0" xfId="2" applyFont="1" applyFill="1" applyBorder="1" applyAlignment="1">
      <alignment vertical="center"/>
    </xf>
    <xf numFmtId="0" fontId="11" fillId="4" borderId="0" xfId="2" applyFont="1" applyFill="1" applyBorder="1" applyAlignment="1">
      <alignment horizontal="left" vertical="center"/>
    </xf>
    <xf numFmtId="0" fontId="11" fillId="4" borderId="0" xfId="2" applyFont="1" applyFill="1" applyBorder="1" applyAlignment="1" applyProtection="1">
      <alignment vertical="center"/>
      <protection locked="0"/>
    </xf>
    <xf numFmtId="0" fontId="11" fillId="4" borderId="0" xfId="2" applyFont="1" applyFill="1" applyBorder="1">
      <alignment vertical="center"/>
    </xf>
    <xf numFmtId="0" fontId="11" fillId="4" borderId="0" xfId="2" applyFont="1" applyFill="1" applyBorder="1" applyAlignment="1">
      <alignment horizontal="center" vertical="center"/>
    </xf>
    <xf numFmtId="0" fontId="17" fillId="4" borderId="0" xfId="2" applyFont="1" applyFill="1" applyBorder="1">
      <alignment vertical="center"/>
    </xf>
    <xf numFmtId="0" fontId="12" fillId="4" borderId="0" xfId="2" applyFont="1" applyFill="1" applyBorder="1" applyAlignment="1">
      <alignment vertical="center"/>
    </xf>
    <xf numFmtId="0" fontId="15" fillId="4" borderId="0" xfId="2" applyFont="1" applyFill="1" applyBorder="1" applyAlignment="1">
      <alignment vertical="center"/>
    </xf>
    <xf numFmtId="0" fontId="11" fillId="4" borderId="0" xfId="2" applyFont="1" applyFill="1" applyBorder="1" applyAlignment="1" applyProtection="1">
      <alignment vertical="center" shrinkToFit="1"/>
      <protection locked="0"/>
    </xf>
    <xf numFmtId="0" fontId="11" fillId="4" borderId="0" xfId="2" applyFont="1" applyFill="1" applyBorder="1" applyAlignment="1">
      <alignment vertical="center" textRotation="255"/>
    </xf>
    <xf numFmtId="0" fontId="12" fillId="4" borderId="0" xfId="2" applyFont="1" applyFill="1" applyBorder="1">
      <alignment vertical="center"/>
    </xf>
    <xf numFmtId="0" fontId="9" fillId="4" borderId="0" xfId="2" applyFont="1" applyFill="1" applyBorder="1">
      <alignment vertical="center"/>
    </xf>
    <xf numFmtId="0" fontId="12" fillId="6" borderId="15" xfId="2" applyFont="1" applyFill="1" applyBorder="1" applyAlignment="1">
      <alignment vertical="center"/>
    </xf>
    <xf numFmtId="0" fontId="12" fillId="6" borderId="16" xfId="2" applyFont="1" applyFill="1" applyBorder="1" applyAlignment="1">
      <alignment vertical="center"/>
    </xf>
    <xf numFmtId="0" fontId="12" fillId="6" borderId="17" xfId="2" applyFont="1" applyFill="1" applyBorder="1" applyAlignment="1">
      <alignment vertical="center"/>
    </xf>
    <xf numFmtId="0" fontId="12" fillId="4" borderId="0" xfId="2" applyFont="1" applyFill="1" applyBorder="1" applyAlignment="1">
      <alignment horizontal="center" vertical="center"/>
    </xf>
    <xf numFmtId="0" fontId="12" fillId="6" borderId="8" xfId="2" applyFont="1" applyFill="1" applyBorder="1" applyAlignment="1">
      <alignment vertical="center"/>
    </xf>
    <xf numFmtId="0" fontId="12" fillId="6" borderId="3" xfId="2" applyFont="1" applyFill="1" applyBorder="1" applyAlignment="1">
      <alignment vertical="center" wrapText="1"/>
    </xf>
    <xf numFmtId="0" fontId="12" fillId="6" borderId="21" xfId="2" applyFont="1" applyFill="1" applyBorder="1" applyAlignment="1">
      <alignment horizontal="center" vertical="center"/>
    </xf>
    <xf numFmtId="0" fontId="12" fillId="6" borderId="10" xfId="2" applyFont="1" applyFill="1" applyBorder="1" applyAlignment="1">
      <alignment vertical="center"/>
    </xf>
    <xf numFmtId="0" fontId="12" fillId="6" borderId="11" xfId="2" applyFont="1" applyFill="1" applyBorder="1" applyAlignment="1">
      <alignment vertical="center" wrapText="1"/>
    </xf>
    <xf numFmtId="0" fontId="12" fillId="6" borderId="9" xfId="2" applyFont="1" applyFill="1" applyBorder="1" applyAlignment="1">
      <alignment horizontal="center" vertical="center"/>
    </xf>
    <xf numFmtId="0" fontId="18" fillId="0" borderId="15" xfId="2" applyFont="1" applyFill="1" applyBorder="1">
      <alignment vertical="center"/>
    </xf>
    <xf numFmtId="0" fontId="18" fillId="0" borderId="16" xfId="2" applyFont="1" applyFill="1" applyBorder="1">
      <alignment vertical="center"/>
    </xf>
    <xf numFmtId="0" fontId="18" fillId="0" borderId="19" xfId="2" applyFont="1" applyFill="1" applyBorder="1">
      <alignment vertical="center"/>
    </xf>
    <xf numFmtId="49" fontId="12" fillId="4" borderId="22" xfId="2" applyNumberFormat="1" applyFont="1" applyFill="1" applyBorder="1" applyAlignment="1">
      <alignment vertical="center"/>
    </xf>
    <xf numFmtId="49" fontId="12" fillId="4" borderId="23" xfId="2" applyNumberFormat="1" applyFont="1" applyFill="1" applyBorder="1" applyAlignment="1">
      <alignment vertical="center" wrapText="1"/>
    </xf>
    <xf numFmtId="0" fontId="15" fillId="4" borderId="23" xfId="2" applyFont="1" applyFill="1" applyBorder="1" applyAlignment="1">
      <alignment vertical="center" shrinkToFit="1"/>
    </xf>
    <xf numFmtId="0" fontId="15" fillId="4" borderId="24" xfId="2" applyFont="1" applyFill="1" applyBorder="1" applyAlignment="1">
      <alignment vertical="center" shrinkToFit="1"/>
    </xf>
    <xf numFmtId="49" fontId="12" fillId="4" borderId="13" xfId="2" applyNumberFormat="1" applyFont="1" applyFill="1" applyBorder="1" applyAlignment="1">
      <alignment vertical="center"/>
    </xf>
    <xf numFmtId="49" fontId="12" fillId="4" borderId="26" xfId="2" applyNumberFormat="1" applyFont="1" applyFill="1" applyBorder="1" applyAlignment="1">
      <alignment vertical="center" wrapText="1"/>
    </xf>
    <xf numFmtId="0" fontId="15" fillId="4" borderId="26" xfId="2" applyFont="1" applyFill="1" applyBorder="1" applyAlignment="1">
      <alignment vertical="center" shrinkToFit="1"/>
    </xf>
    <xf numFmtId="0" fontId="15" fillId="4" borderId="27" xfId="2" applyFont="1" applyFill="1" applyBorder="1" applyAlignment="1">
      <alignment vertical="center" shrinkToFit="1"/>
    </xf>
    <xf numFmtId="0" fontId="8" fillId="0" borderId="0" xfId="2" applyFill="1">
      <alignment vertical="center"/>
    </xf>
    <xf numFmtId="49" fontId="12" fillId="4" borderId="26" xfId="2" applyNumberFormat="1" applyFont="1" applyFill="1" applyBorder="1" applyAlignment="1">
      <alignment vertical="center"/>
    </xf>
    <xf numFmtId="49" fontId="12" fillId="4" borderId="27" xfId="2" applyNumberFormat="1" applyFont="1" applyFill="1" applyBorder="1" applyAlignment="1">
      <alignment vertical="center"/>
    </xf>
    <xf numFmtId="49" fontId="12" fillId="4" borderId="28" xfId="2" applyNumberFormat="1" applyFont="1" applyFill="1" applyBorder="1" applyAlignment="1">
      <alignment vertical="center"/>
    </xf>
    <xf numFmtId="49" fontId="12" fillId="4" borderId="29" xfId="2" applyNumberFormat="1" applyFont="1" applyFill="1" applyBorder="1" applyAlignment="1">
      <alignment vertical="center" wrapText="1"/>
    </xf>
    <xf numFmtId="0" fontId="15" fillId="4" borderId="29" xfId="2" applyFont="1" applyFill="1" applyBorder="1" applyAlignment="1">
      <alignment vertical="center" shrinkToFit="1"/>
    </xf>
    <xf numFmtId="0" fontId="15" fillId="4" borderId="30" xfId="2" applyFont="1" applyFill="1" applyBorder="1" applyAlignment="1">
      <alignment vertical="center" shrinkToFit="1"/>
    </xf>
    <xf numFmtId="49" fontId="12" fillId="4" borderId="5" xfId="2" applyNumberFormat="1" applyFont="1" applyFill="1" applyBorder="1" applyAlignment="1">
      <alignment vertical="center"/>
    </xf>
    <xf numFmtId="49" fontId="12" fillId="4" borderId="6" xfId="2" applyNumberFormat="1" applyFont="1" applyFill="1" applyBorder="1" applyAlignment="1">
      <alignment vertical="center" wrapText="1"/>
    </xf>
    <xf numFmtId="49" fontId="12" fillId="4" borderId="7" xfId="2" applyNumberFormat="1" applyFont="1" applyFill="1" applyBorder="1" applyAlignment="1">
      <alignment vertical="center" wrapText="1"/>
    </xf>
    <xf numFmtId="49" fontId="12" fillId="4" borderId="0" xfId="2" applyNumberFormat="1" applyFont="1" applyFill="1" applyBorder="1" applyAlignment="1">
      <alignment horizontal="center" vertical="center" wrapText="1"/>
    </xf>
    <xf numFmtId="49" fontId="12" fillId="4" borderId="0" xfId="2" applyNumberFormat="1" applyFont="1" applyFill="1" applyBorder="1" applyAlignment="1">
      <alignment vertical="center" wrapText="1"/>
    </xf>
    <xf numFmtId="178" fontId="9" fillId="4" borderId="0" xfId="3" applyNumberFormat="1" applyFont="1" applyFill="1" applyBorder="1" applyAlignment="1">
      <alignment vertical="center" shrinkToFit="1"/>
    </xf>
    <xf numFmtId="0" fontId="9" fillId="4" borderId="0" xfId="2" applyFont="1" applyFill="1" applyBorder="1" applyAlignment="1">
      <alignment vertical="center"/>
    </xf>
    <xf numFmtId="0" fontId="9" fillId="4" borderId="34" xfId="2" applyFont="1" applyFill="1" applyBorder="1" applyAlignment="1">
      <alignment vertical="center"/>
    </xf>
    <xf numFmtId="0" fontId="17" fillId="4" borderId="0" xfId="2" applyFont="1" applyFill="1" applyBorder="1" applyAlignment="1">
      <alignment horizontal="left" vertical="center"/>
    </xf>
    <xf numFmtId="0" fontId="12" fillId="6" borderId="5" xfId="2" applyFont="1" applyFill="1" applyBorder="1" applyAlignment="1">
      <alignment vertical="center"/>
    </xf>
    <xf numFmtId="0" fontId="12" fillId="6" borderId="7" xfId="2" applyFont="1" applyFill="1" applyBorder="1" applyAlignment="1">
      <alignment vertical="center"/>
    </xf>
    <xf numFmtId="177" fontId="12" fillId="6" borderId="5" xfId="2" applyNumberFormat="1" applyFont="1" applyFill="1" applyBorder="1" applyAlignment="1" applyProtection="1">
      <alignment vertical="center"/>
      <protection locked="0"/>
    </xf>
    <xf numFmtId="0" fontId="12" fillId="6" borderId="6" xfId="2" applyFont="1" applyFill="1" applyBorder="1" applyAlignment="1">
      <alignment vertical="center"/>
    </xf>
    <xf numFmtId="0" fontId="11" fillId="6" borderId="6" xfId="2" applyFont="1" applyFill="1" applyBorder="1">
      <alignment vertical="center"/>
    </xf>
    <xf numFmtId="0" fontId="11" fillId="6" borderId="7" xfId="2" applyFont="1" applyFill="1" applyBorder="1">
      <alignment vertical="center"/>
    </xf>
    <xf numFmtId="0" fontId="11" fillId="6" borderId="1" xfId="2" applyFont="1" applyFill="1" applyBorder="1">
      <alignment vertical="center"/>
    </xf>
    <xf numFmtId="0" fontId="12" fillId="6" borderId="3" xfId="2" applyFont="1" applyFill="1" applyBorder="1" applyAlignment="1">
      <alignment vertical="center"/>
    </xf>
    <xf numFmtId="177" fontId="12" fillId="6" borderId="3" xfId="2" applyNumberFormat="1" applyFont="1" applyFill="1" applyBorder="1" applyAlignment="1" applyProtection="1">
      <alignment vertical="center"/>
      <protection locked="0"/>
    </xf>
    <xf numFmtId="0" fontId="11" fillId="6" borderId="3" xfId="2" applyFont="1" applyFill="1" applyBorder="1">
      <alignment vertical="center"/>
    </xf>
    <xf numFmtId="0" fontId="11" fillId="6" borderId="9" xfId="2" applyFont="1" applyFill="1" applyBorder="1">
      <alignment vertical="center"/>
    </xf>
    <xf numFmtId="0" fontId="12" fillId="6" borderId="14" xfId="2" applyFont="1" applyFill="1" applyBorder="1" applyAlignment="1">
      <alignment vertical="center" wrapText="1"/>
    </xf>
    <xf numFmtId="177" fontId="12" fillId="6" borderId="0" xfId="2" applyNumberFormat="1" applyFont="1" applyFill="1" applyBorder="1" applyAlignment="1" applyProtection="1">
      <alignment vertical="center"/>
      <protection locked="0"/>
    </xf>
    <xf numFmtId="0" fontId="11" fillId="6" borderId="0" xfId="2" applyFont="1" applyFill="1" applyBorder="1">
      <alignment vertical="center"/>
    </xf>
    <xf numFmtId="0" fontId="12" fillId="6" borderId="0" xfId="2" applyFont="1" applyFill="1" applyBorder="1" applyAlignment="1">
      <alignment vertical="center"/>
    </xf>
    <xf numFmtId="0" fontId="11" fillId="6" borderId="20" xfId="2" applyFont="1" applyFill="1" applyBorder="1">
      <alignment vertical="center"/>
    </xf>
    <xf numFmtId="177" fontId="12" fillId="6" borderId="6" xfId="2" applyNumberFormat="1" applyFont="1" applyFill="1" applyBorder="1" applyAlignment="1" applyProtection="1">
      <alignment vertical="center"/>
      <protection locked="0"/>
    </xf>
    <xf numFmtId="0" fontId="12" fillId="6" borderId="8" xfId="2" applyFont="1" applyFill="1" applyBorder="1" applyAlignment="1">
      <alignment vertical="center" wrapText="1"/>
    </xf>
    <xf numFmtId="0" fontId="11" fillId="4" borderId="0" xfId="2" applyFont="1" applyFill="1">
      <alignment vertical="center"/>
    </xf>
    <xf numFmtId="0" fontId="12" fillId="4" borderId="0" xfId="2" applyFont="1" applyFill="1" applyBorder="1" applyAlignment="1">
      <alignment vertical="center" wrapText="1"/>
    </xf>
    <xf numFmtId="0" fontId="11" fillId="6" borderId="17" xfId="2" applyFont="1" applyFill="1" applyBorder="1">
      <alignment vertical="center"/>
    </xf>
    <xf numFmtId="0" fontId="11" fillId="6" borderId="21" xfId="2" applyFont="1" applyFill="1" applyBorder="1" applyAlignment="1">
      <alignment vertical="center"/>
    </xf>
    <xf numFmtId="0" fontId="12" fillId="6" borderId="11" xfId="2" applyFont="1" applyFill="1" applyBorder="1" applyAlignment="1">
      <alignment vertical="center"/>
    </xf>
    <xf numFmtId="0" fontId="11" fillId="6" borderId="9" xfId="2" applyFont="1" applyFill="1" applyBorder="1" applyAlignment="1">
      <alignment vertical="center"/>
    </xf>
    <xf numFmtId="0" fontId="19" fillId="0" borderId="0" xfId="2" applyFont="1" applyFill="1">
      <alignment vertical="center"/>
    </xf>
    <xf numFmtId="49" fontId="12" fillId="4" borderId="6" xfId="2" applyNumberFormat="1" applyFont="1" applyFill="1" applyBorder="1" applyAlignment="1">
      <alignment vertical="center"/>
    </xf>
    <xf numFmtId="0" fontId="15" fillId="4" borderId="0" xfId="2" applyFont="1" applyFill="1" applyBorder="1" applyAlignment="1">
      <alignment vertical="center" shrinkToFit="1"/>
    </xf>
    <xf numFmtId="178" fontId="15" fillId="4" borderId="0" xfId="3" applyNumberFormat="1" applyFont="1" applyFill="1" applyBorder="1" applyAlignment="1">
      <alignment vertical="center" shrinkToFit="1"/>
    </xf>
    <xf numFmtId="0" fontId="15" fillId="4" borderId="11" xfId="2" applyFont="1" applyFill="1" applyBorder="1" applyAlignment="1">
      <alignment vertical="center" shrinkToFit="1"/>
    </xf>
    <xf numFmtId="0" fontId="12" fillId="4" borderId="0" xfId="2" applyFont="1" applyFill="1">
      <alignment vertical="center"/>
    </xf>
    <xf numFmtId="0" fontId="9" fillId="4" borderId="0" xfId="2" applyFont="1" applyFill="1">
      <alignment vertical="center"/>
    </xf>
    <xf numFmtId="0" fontId="4" fillId="0" borderId="36" xfId="0" applyNumberFormat="1" applyFont="1" applyBorder="1" applyAlignment="1">
      <alignment horizontal="center"/>
    </xf>
    <xf numFmtId="176" fontId="4" fillId="2" borderId="14" xfId="1" applyNumberFormat="1" applyFont="1" applyFill="1" applyBorder="1" applyAlignment="1"/>
    <xf numFmtId="176" fontId="4" fillId="0" borderId="20" xfId="1" applyNumberFormat="1" applyFont="1" applyBorder="1" applyAlignment="1"/>
    <xf numFmtId="176" fontId="4" fillId="3" borderId="5" xfId="1" applyNumberFormat="1" applyFont="1" applyFill="1" applyBorder="1" applyAlignment="1"/>
    <xf numFmtId="176" fontId="4" fillId="0" borderId="7" xfId="1" applyNumberFormat="1" applyFont="1" applyBorder="1" applyAlignment="1"/>
    <xf numFmtId="176" fontId="4" fillId="2" borderId="5" xfId="1" applyNumberFormat="1" applyFont="1" applyFill="1" applyBorder="1" applyAlignment="1"/>
    <xf numFmtId="176" fontId="4" fillId="9" borderId="2" xfId="1" applyNumberFormat="1" applyFont="1" applyFill="1" applyBorder="1" applyAlignment="1"/>
    <xf numFmtId="176" fontId="4" fillId="9" borderId="4" xfId="1" applyNumberFormat="1" applyFont="1" applyFill="1" applyBorder="1" applyAlignment="1"/>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2" borderId="0" xfId="0" applyFont="1" applyFill="1" applyBorder="1" applyAlignment="1">
      <alignment horizontal="left"/>
    </xf>
    <xf numFmtId="0" fontId="24" fillId="0" borderId="0" xfId="0" applyFont="1" applyAlignment="1">
      <alignment horizontal="center"/>
    </xf>
    <xf numFmtId="0" fontId="24" fillId="0" borderId="0" xfId="0" applyFont="1" applyAlignment="1"/>
    <xf numFmtId="0" fontId="13" fillId="4" borderId="0" xfId="2" applyFont="1" applyFill="1">
      <alignment vertical="center"/>
    </xf>
    <xf numFmtId="0" fontId="26" fillId="4" borderId="0" xfId="2" applyFont="1" applyFill="1" applyAlignment="1">
      <alignment horizontal="right" vertical="center"/>
    </xf>
    <xf numFmtId="0" fontId="13" fillId="0" borderId="0" xfId="2" applyFont="1">
      <alignment vertical="center"/>
    </xf>
    <xf numFmtId="0" fontId="26" fillId="4" borderId="0" xfId="2" applyFont="1" applyFill="1" applyAlignment="1">
      <alignment horizontal="center" vertical="center"/>
    </xf>
    <xf numFmtId="0" fontId="26" fillId="4" borderId="0" xfId="2" applyFont="1" applyFill="1">
      <alignment vertical="center"/>
    </xf>
    <xf numFmtId="0" fontId="26" fillId="4" borderId="0" xfId="2" applyFont="1" applyFill="1" applyBorder="1">
      <alignment vertical="center"/>
    </xf>
    <xf numFmtId="0" fontId="26" fillId="4" borderId="0" xfId="2" applyFont="1" applyFill="1" applyBorder="1" applyAlignment="1">
      <alignment horizontal="center" vertical="center"/>
    </xf>
    <xf numFmtId="0" fontId="26" fillId="7" borderId="0" xfId="2" applyFont="1" applyFill="1" applyAlignment="1">
      <alignment vertical="center"/>
    </xf>
    <xf numFmtId="0" fontId="26" fillId="7" borderId="0" xfId="2" applyFont="1" applyFill="1" applyAlignment="1">
      <alignment horizontal="left" vertical="center"/>
    </xf>
    <xf numFmtId="0" fontId="26" fillId="7" borderId="0" xfId="2" applyFont="1" applyFill="1" applyAlignment="1">
      <alignment horizontal="center" vertical="center"/>
    </xf>
    <xf numFmtId="0" fontId="13" fillId="0" borderId="0" xfId="2" applyFont="1" applyAlignment="1">
      <alignment horizontal="right" vertical="center"/>
    </xf>
    <xf numFmtId="0" fontId="26" fillId="4" borderId="0" xfId="2" applyFont="1" applyFill="1" applyAlignment="1">
      <alignment vertical="center"/>
    </xf>
    <xf numFmtId="0" fontId="27" fillId="0" borderId="15" xfId="2" applyFont="1" applyBorder="1">
      <alignment vertical="center"/>
    </xf>
    <xf numFmtId="0" fontId="13" fillId="0" borderId="16" xfId="2" applyFont="1" applyBorder="1">
      <alignment vertical="center"/>
    </xf>
    <xf numFmtId="0" fontId="13" fillId="0" borderId="19" xfId="2" applyFont="1" applyBorder="1">
      <alignment vertical="center"/>
    </xf>
    <xf numFmtId="0" fontId="28" fillId="4" borderId="0" xfId="2" applyFont="1" applyFill="1" applyAlignment="1">
      <alignment vertical="center"/>
    </xf>
    <xf numFmtId="0" fontId="27" fillId="0" borderId="0" xfId="2" applyFont="1" applyBorder="1">
      <alignment vertical="center"/>
    </xf>
    <xf numFmtId="0" fontId="13" fillId="0" borderId="0" xfId="2" applyFont="1" applyBorder="1">
      <alignment vertical="center"/>
    </xf>
    <xf numFmtId="0" fontId="28" fillId="4" borderId="0" xfId="2" applyFont="1" applyFill="1" applyBorder="1" applyAlignment="1">
      <alignment vertical="center"/>
    </xf>
    <xf numFmtId="0" fontId="28" fillId="0" borderId="0" xfId="2" applyFont="1" applyBorder="1">
      <alignment vertical="center"/>
    </xf>
    <xf numFmtId="0" fontId="28" fillId="4" borderId="0" xfId="2" applyFont="1" applyFill="1">
      <alignment vertical="center"/>
    </xf>
    <xf numFmtId="0" fontId="34" fillId="4" borderId="10" xfId="2" applyFont="1" applyFill="1" applyBorder="1" applyAlignment="1">
      <alignment vertical="center"/>
    </xf>
    <xf numFmtId="0" fontId="34" fillId="4" borderId="11" xfId="2" applyFont="1" applyFill="1" applyBorder="1" applyAlignment="1">
      <alignment vertical="center"/>
    </xf>
    <xf numFmtId="0" fontId="34" fillId="4" borderId="8" xfId="2" applyFont="1" applyFill="1" applyBorder="1" applyAlignment="1">
      <alignment vertical="center"/>
    </xf>
    <xf numFmtId="0" fontId="34" fillId="4" borderId="3" xfId="2" applyFont="1" applyFill="1" applyBorder="1" applyAlignment="1">
      <alignment vertical="center"/>
    </xf>
    <xf numFmtId="0" fontId="8" fillId="4" borderId="5" xfId="2" applyFill="1" applyBorder="1" applyAlignment="1">
      <alignment vertical="center"/>
    </xf>
    <xf numFmtId="0" fontId="8" fillId="4" borderId="6" xfId="2" applyFill="1" applyBorder="1" applyAlignment="1">
      <alignment vertical="center"/>
    </xf>
    <xf numFmtId="0" fontId="8" fillId="4" borderId="0" xfId="2" applyFill="1" applyBorder="1" applyAlignment="1">
      <alignment horizontal="center" vertical="center"/>
    </xf>
    <xf numFmtId="0" fontId="36" fillId="4" borderId="0" xfId="2" applyFont="1" applyFill="1" applyBorder="1" applyAlignment="1">
      <alignment vertical="center" wrapText="1"/>
    </xf>
    <xf numFmtId="0" fontId="34" fillId="0" borderId="0" xfId="2" applyFont="1" applyFill="1" applyBorder="1" applyAlignment="1">
      <alignment horizontal="center" vertical="center"/>
    </xf>
    <xf numFmtId="0" fontId="28" fillId="4" borderId="0" xfId="2" applyFont="1" applyFill="1" applyBorder="1" applyAlignment="1">
      <alignment horizontal="center" vertical="center"/>
    </xf>
    <xf numFmtId="0" fontId="28" fillId="4" borderId="0" xfId="2" applyNumberFormat="1" applyFont="1" applyFill="1" applyBorder="1" applyAlignment="1">
      <alignment horizontal="center" vertical="center"/>
    </xf>
    <xf numFmtId="0" fontId="8" fillId="4" borderId="0" xfId="2" applyFill="1" applyBorder="1">
      <alignment vertical="center"/>
    </xf>
    <xf numFmtId="0" fontId="8" fillId="4" borderId="4" xfId="2" applyFill="1" applyBorder="1">
      <alignment vertical="center"/>
    </xf>
    <xf numFmtId="0" fontId="41" fillId="4" borderId="0" xfId="2" applyFont="1" applyFill="1" applyAlignment="1">
      <alignment vertical="center" wrapText="1"/>
    </xf>
    <xf numFmtId="0" fontId="41" fillId="4" borderId="0" xfId="2" applyFont="1" applyFill="1">
      <alignment vertical="center"/>
    </xf>
    <xf numFmtId="0" fontId="13" fillId="4" borderId="10" xfId="2" applyFont="1" applyFill="1" applyBorder="1" applyAlignment="1">
      <alignment vertical="center" shrinkToFit="1"/>
    </xf>
    <xf numFmtId="0" fontId="13" fillId="4" borderId="11" xfId="2" applyFont="1" applyFill="1" applyBorder="1" applyAlignment="1">
      <alignment vertical="center" shrinkToFit="1"/>
    </xf>
    <xf numFmtId="0" fontId="13" fillId="4" borderId="12" xfId="2" applyFont="1" applyFill="1" applyBorder="1" applyAlignment="1">
      <alignment vertical="center" shrinkToFit="1"/>
    </xf>
    <xf numFmtId="0" fontId="13" fillId="6" borderId="7" xfId="2" applyFont="1" applyFill="1" applyBorder="1">
      <alignment vertical="center"/>
    </xf>
    <xf numFmtId="0" fontId="13" fillId="6" borderId="0" xfId="2" applyFont="1" applyFill="1">
      <alignment vertical="center"/>
    </xf>
    <xf numFmtId="0" fontId="13" fillId="6" borderId="9" xfId="2" applyFont="1" applyFill="1" applyBorder="1">
      <alignment vertical="center"/>
    </xf>
    <xf numFmtId="0" fontId="0" fillId="0" borderId="0" xfId="0" applyAlignment="1">
      <alignment vertical="top"/>
    </xf>
    <xf numFmtId="0" fontId="44" fillId="0" borderId="0" xfId="0" applyFont="1"/>
    <xf numFmtId="0" fontId="0" fillId="0" borderId="0" xfId="0" applyAlignment="1">
      <alignment horizontal="left"/>
    </xf>
    <xf numFmtId="0" fontId="25" fillId="0" borderId="0" xfId="0" applyFont="1" applyAlignment="1">
      <alignment horizontal="center"/>
    </xf>
    <xf numFmtId="0" fontId="24" fillId="0" borderId="0" xfId="0" applyFont="1" applyAlignment="1">
      <alignment horizontal="center"/>
    </xf>
    <xf numFmtId="0" fontId="4" fillId="0" borderId="0" xfId="0" applyFont="1" applyBorder="1" applyAlignment="1">
      <alignment horizontal="left"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6" fillId="2" borderId="3" xfId="0" applyFont="1" applyFill="1" applyBorder="1" applyAlignment="1">
      <alignment horizontal="left"/>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178" fontId="12" fillId="0" borderId="6" xfId="3" applyNumberFormat="1" applyFont="1" applyFill="1" applyBorder="1" applyAlignment="1">
      <alignment vertical="center" shrinkToFit="1"/>
    </xf>
    <xf numFmtId="178" fontId="12" fillId="0" borderId="7" xfId="3" applyNumberFormat="1" applyFont="1" applyFill="1" applyBorder="1" applyAlignment="1">
      <alignment vertical="center" shrinkToFit="1"/>
    </xf>
    <xf numFmtId="49" fontId="12" fillId="0" borderId="5" xfId="2" applyNumberFormat="1" applyFont="1" applyFill="1" applyBorder="1" applyAlignment="1">
      <alignment horizontal="center" vertical="center" wrapText="1"/>
    </xf>
    <xf numFmtId="49" fontId="12" fillId="0" borderId="6" xfId="2" applyNumberFormat="1" applyFont="1" applyFill="1" applyBorder="1" applyAlignment="1">
      <alignment horizontal="center" vertical="center" wrapText="1"/>
    </xf>
    <xf numFmtId="49" fontId="12" fillId="0" borderId="7" xfId="2" applyNumberFormat="1" applyFont="1" applyFill="1" applyBorder="1" applyAlignment="1">
      <alignment horizontal="center" vertical="center" wrapText="1"/>
    </xf>
    <xf numFmtId="178" fontId="12" fillId="7" borderId="26" xfId="3" applyNumberFormat="1" applyFont="1" applyFill="1" applyBorder="1" applyAlignment="1">
      <alignment vertical="center" shrinkToFit="1"/>
    </xf>
    <xf numFmtId="0" fontId="15" fillId="7" borderId="13" xfId="2" applyFont="1" applyFill="1" applyBorder="1" applyAlignment="1">
      <alignment vertical="center" shrinkToFit="1"/>
    </xf>
    <xf numFmtId="0" fontId="15" fillId="7" borderId="26" xfId="2" applyFont="1" applyFill="1" applyBorder="1" applyAlignment="1">
      <alignment vertical="center" shrinkToFit="1"/>
    </xf>
    <xf numFmtId="0" fontId="15" fillId="7" borderId="27" xfId="2" applyFont="1" applyFill="1" applyBorder="1" applyAlignment="1">
      <alignment vertical="center" shrinkToFit="1"/>
    </xf>
    <xf numFmtId="178" fontId="12" fillId="7" borderId="29" xfId="3" applyNumberFormat="1" applyFont="1" applyFill="1" applyBorder="1" applyAlignment="1">
      <alignment vertical="center" shrinkToFit="1"/>
    </xf>
    <xf numFmtId="0" fontId="15" fillId="7" borderId="31" xfId="2" applyFont="1" applyFill="1" applyBorder="1" applyAlignment="1">
      <alignment vertical="center" shrinkToFit="1"/>
    </xf>
    <xf numFmtId="0" fontId="15" fillId="7" borderId="32" xfId="2" applyFont="1" applyFill="1" applyBorder="1" applyAlignment="1">
      <alignment vertical="center" shrinkToFit="1"/>
    </xf>
    <xf numFmtId="0" fontId="15" fillId="7" borderId="33" xfId="2" applyFont="1" applyFill="1" applyBorder="1" applyAlignment="1">
      <alignment vertical="center" shrinkToFit="1"/>
    </xf>
    <xf numFmtId="178" fontId="12" fillId="7" borderId="25" xfId="3" applyNumberFormat="1" applyFont="1" applyFill="1" applyBorder="1" applyAlignment="1">
      <alignment vertical="center" shrinkToFit="1"/>
    </xf>
    <xf numFmtId="0" fontId="15" fillId="7" borderId="22" xfId="2" applyFont="1" applyFill="1" applyBorder="1" applyAlignment="1">
      <alignment vertical="center" shrinkToFit="1"/>
    </xf>
    <xf numFmtId="0" fontId="15" fillId="7" borderId="23" xfId="2" applyFont="1" applyFill="1" applyBorder="1" applyAlignment="1">
      <alignment vertical="center" shrinkToFit="1"/>
    </xf>
    <xf numFmtId="0" fontId="15" fillId="7" borderId="24" xfId="2" applyFont="1" applyFill="1" applyBorder="1" applyAlignment="1">
      <alignment vertical="center" shrinkToFit="1"/>
    </xf>
    <xf numFmtId="0" fontId="12" fillId="4" borderId="0" xfId="2" applyFont="1" applyFill="1" applyBorder="1" applyAlignment="1">
      <alignment vertical="center"/>
    </xf>
    <xf numFmtId="0" fontId="12" fillId="4" borderId="20" xfId="2" applyFont="1" applyFill="1" applyBorder="1" applyAlignment="1">
      <alignment vertical="center"/>
    </xf>
    <xf numFmtId="177" fontId="12" fillId="7" borderId="8" xfId="2" applyNumberFormat="1" applyFont="1" applyFill="1" applyBorder="1" applyAlignment="1">
      <alignment vertical="center" shrinkToFit="1"/>
    </xf>
    <xf numFmtId="177" fontId="12" fillId="7" borderId="3" xfId="2" applyNumberFormat="1" applyFont="1" applyFill="1" applyBorder="1" applyAlignment="1">
      <alignment vertical="center" shrinkToFit="1"/>
    </xf>
    <xf numFmtId="0" fontId="12" fillId="4" borderId="3" xfId="2" applyFont="1" applyFill="1" applyBorder="1" applyAlignment="1">
      <alignment horizontal="center" vertical="center"/>
    </xf>
    <xf numFmtId="0" fontId="12" fillId="4" borderId="9" xfId="2" applyFont="1" applyFill="1" applyBorder="1" applyAlignment="1">
      <alignment horizontal="center" vertical="center"/>
    </xf>
    <xf numFmtId="180" fontId="12" fillId="0" borderId="10" xfId="2" applyNumberFormat="1" applyFont="1" applyFill="1" applyBorder="1" applyAlignment="1">
      <alignment vertical="center" shrinkToFit="1"/>
    </xf>
    <xf numFmtId="180" fontId="12" fillId="0" borderId="11" xfId="2" applyNumberFormat="1" applyFont="1" applyFill="1" applyBorder="1" applyAlignment="1">
      <alignment vertical="center" shrinkToFit="1"/>
    </xf>
    <xf numFmtId="0" fontId="12" fillId="4" borderId="11" xfId="2" applyFont="1" applyFill="1" applyBorder="1" applyAlignment="1">
      <alignment horizontal="center" vertical="center"/>
    </xf>
    <xf numFmtId="0" fontId="12" fillId="4" borderId="12" xfId="2" applyFont="1" applyFill="1" applyBorder="1" applyAlignment="1">
      <alignment horizontal="center" vertical="center"/>
    </xf>
    <xf numFmtId="0" fontId="12" fillId="6" borderId="5" xfId="2" applyFont="1" applyFill="1" applyBorder="1" applyAlignment="1">
      <alignment horizontal="center" vertical="center"/>
    </xf>
    <xf numFmtId="0" fontId="12" fillId="6" borderId="6" xfId="2" applyFont="1" applyFill="1" applyBorder="1" applyAlignment="1">
      <alignment horizontal="center" vertical="center"/>
    </xf>
    <xf numFmtId="0" fontId="12" fillId="6" borderId="7" xfId="2" applyFont="1" applyFill="1" applyBorder="1" applyAlignment="1">
      <alignment horizontal="center" vertical="center"/>
    </xf>
    <xf numFmtId="177" fontId="12" fillId="4" borderId="6" xfId="2" applyNumberFormat="1" applyFont="1" applyFill="1" applyBorder="1" applyAlignment="1" applyProtection="1">
      <alignment vertical="center"/>
      <protection locked="0"/>
    </xf>
    <xf numFmtId="0" fontId="11" fillId="4" borderId="6" xfId="2" applyFont="1" applyFill="1" applyBorder="1" applyAlignment="1">
      <alignment horizontal="center" vertical="center"/>
    </xf>
    <xf numFmtId="0" fontId="11" fillId="4" borderId="7" xfId="2" applyFont="1" applyFill="1" applyBorder="1" applyAlignment="1">
      <alignment horizontal="center" vertical="center"/>
    </xf>
    <xf numFmtId="0" fontId="12" fillId="6" borderId="5" xfId="2" applyFont="1" applyFill="1" applyBorder="1" applyAlignment="1">
      <alignment vertical="center"/>
    </xf>
    <xf numFmtId="0" fontId="12" fillId="6" borderId="6" xfId="2" applyFont="1" applyFill="1" applyBorder="1" applyAlignment="1">
      <alignment vertical="center"/>
    </xf>
    <xf numFmtId="0" fontId="12" fillId="6" borderId="7" xfId="2" applyFont="1" applyFill="1" applyBorder="1" applyAlignment="1">
      <alignment vertical="center"/>
    </xf>
    <xf numFmtId="0" fontId="12" fillId="7" borderId="5" xfId="2" applyFont="1" applyFill="1" applyBorder="1" applyAlignment="1">
      <alignment vertical="center"/>
    </xf>
    <xf numFmtId="0" fontId="12" fillId="7" borderId="6" xfId="2" applyFont="1" applyFill="1" applyBorder="1" applyAlignment="1">
      <alignment vertical="center"/>
    </xf>
    <xf numFmtId="0" fontId="11" fillId="0" borderId="6" xfId="2" applyFont="1" applyFill="1" applyBorder="1" applyAlignment="1">
      <alignment horizontal="center" vertical="center"/>
    </xf>
    <xf numFmtId="0" fontId="11" fillId="0" borderId="7" xfId="2" applyFont="1" applyFill="1" applyBorder="1" applyAlignment="1">
      <alignment horizontal="center" vertical="center"/>
    </xf>
    <xf numFmtId="0" fontId="12" fillId="6" borderId="5" xfId="2" applyFont="1" applyFill="1" applyBorder="1" applyAlignment="1">
      <alignment horizontal="center" vertical="center" wrapText="1"/>
    </xf>
    <xf numFmtId="0" fontId="12" fillId="6" borderId="6" xfId="2" applyFont="1" applyFill="1" applyBorder="1" applyAlignment="1">
      <alignment horizontal="center" vertical="center" wrapText="1"/>
    </xf>
    <xf numFmtId="0" fontId="12" fillId="6" borderId="7" xfId="2" applyFont="1" applyFill="1" applyBorder="1" applyAlignment="1">
      <alignment horizontal="center" vertical="center" wrapText="1"/>
    </xf>
    <xf numFmtId="0" fontId="12" fillId="6" borderId="10" xfId="2" applyFont="1" applyFill="1" applyBorder="1" applyAlignment="1">
      <alignment horizontal="center" vertical="center" textRotation="255"/>
    </xf>
    <xf numFmtId="0" fontId="12" fillId="6" borderId="14" xfId="2" applyFont="1" applyFill="1" applyBorder="1" applyAlignment="1">
      <alignment horizontal="center" vertical="center" textRotation="255"/>
    </xf>
    <xf numFmtId="180" fontId="12" fillId="0" borderId="18" xfId="2" applyNumberFormat="1" applyFont="1" applyFill="1" applyBorder="1" applyAlignment="1">
      <alignment vertical="center" shrinkToFit="1"/>
    </xf>
    <xf numFmtId="180" fontId="12" fillId="0" borderId="16" xfId="2" applyNumberFormat="1" applyFont="1" applyFill="1" applyBorder="1" applyAlignment="1">
      <alignment vertical="center" shrinkToFit="1"/>
    </xf>
    <xf numFmtId="0" fontId="12" fillId="4" borderId="16" xfId="2" applyFont="1" applyFill="1" applyBorder="1" applyAlignment="1">
      <alignment horizontal="center" vertical="center"/>
    </xf>
    <xf numFmtId="0" fontId="12" fillId="4" borderId="19" xfId="2" applyFont="1" applyFill="1" applyBorder="1" applyAlignment="1">
      <alignment horizontal="center" vertical="center"/>
    </xf>
    <xf numFmtId="0" fontId="12" fillId="4" borderId="14" xfId="2" applyFont="1" applyFill="1" applyBorder="1" applyAlignment="1">
      <alignment horizontal="right" vertical="center" wrapText="1"/>
    </xf>
    <xf numFmtId="0" fontId="12" fillId="4" borderId="0" xfId="2" applyFont="1" applyFill="1" applyBorder="1" applyAlignment="1">
      <alignment horizontal="right" vertical="center" wrapText="1"/>
    </xf>
    <xf numFmtId="0" fontId="12" fillId="6" borderId="10" xfId="2" applyFont="1" applyFill="1" applyBorder="1" applyAlignment="1">
      <alignment horizontal="left" vertical="center" wrapText="1"/>
    </xf>
    <xf numFmtId="0" fontId="12" fillId="6" borderId="11" xfId="2" applyFont="1" applyFill="1" applyBorder="1" applyAlignment="1">
      <alignment horizontal="left" vertical="center" wrapText="1"/>
    </xf>
    <xf numFmtId="0" fontId="12" fillId="6" borderId="12" xfId="2" applyFont="1" applyFill="1" applyBorder="1" applyAlignment="1">
      <alignment horizontal="left" vertical="center" wrapText="1"/>
    </xf>
    <xf numFmtId="0" fontId="12" fillId="6" borderId="14" xfId="2" applyFont="1" applyFill="1" applyBorder="1" applyAlignment="1">
      <alignment horizontal="left" vertical="center" wrapText="1"/>
    </xf>
    <xf numFmtId="0" fontId="12" fillId="6" borderId="0" xfId="2" applyFont="1" applyFill="1" applyBorder="1" applyAlignment="1">
      <alignment horizontal="left" vertical="center" wrapText="1"/>
    </xf>
    <xf numFmtId="0" fontId="12" fillId="6" borderId="20" xfId="2" applyFont="1" applyFill="1" applyBorder="1" applyAlignment="1">
      <alignment horizontal="left" vertical="center" wrapText="1"/>
    </xf>
    <xf numFmtId="0" fontId="12" fillId="6" borderId="8" xfId="2" applyFont="1" applyFill="1" applyBorder="1" applyAlignment="1">
      <alignment horizontal="left" vertical="center" wrapText="1"/>
    </xf>
    <xf numFmtId="0" fontId="12" fillId="6" borderId="3" xfId="2" applyFont="1" applyFill="1" applyBorder="1" applyAlignment="1">
      <alignment horizontal="left" vertical="center" wrapText="1"/>
    </xf>
    <xf numFmtId="0" fontId="12" fillId="6" borderId="9" xfId="2" applyFont="1" applyFill="1" applyBorder="1" applyAlignment="1">
      <alignment horizontal="left" vertical="center" wrapText="1"/>
    </xf>
    <xf numFmtId="0" fontId="12" fillId="6" borderId="15" xfId="2" applyFont="1" applyFill="1" applyBorder="1" applyAlignment="1">
      <alignment horizontal="center" vertical="center"/>
    </xf>
    <xf numFmtId="0" fontId="12" fillId="6" borderId="16" xfId="2" applyFont="1" applyFill="1" applyBorder="1" applyAlignment="1">
      <alignment horizontal="center" vertical="center"/>
    </xf>
    <xf numFmtId="0" fontId="12" fillId="6" borderId="17" xfId="2" applyFont="1" applyFill="1" applyBorder="1" applyAlignment="1">
      <alignment horizontal="center" vertical="center"/>
    </xf>
    <xf numFmtId="179" fontId="12" fillId="4" borderId="18" xfId="2" applyNumberFormat="1" applyFont="1" applyFill="1" applyBorder="1" applyAlignment="1">
      <alignment vertical="center" shrinkToFit="1"/>
    </xf>
    <xf numFmtId="179" fontId="12" fillId="4" borderId="16" xfId="2" applyNumberFormat="1" applyFont="1" applyFill="1" applyBorder="1" applyAlignment="1">
      <alignment vertical="center" shrinkToFit="1"/>
    </xf>
    <xf numFmtId="0" fontId="12" fillId="6" borderId="10" xfId="2" applyFont="1" applyFill="1" applyBorder="1" applyAlignment="1">
      <alignment vertical="center" wrapText="1"/>
    </xf>
    <xf numFmtId="0" fontId="12" fillId="6" borderId="11" xfId="2" applyFont="1" applyFill="1" applyBorder="1" applyAlignment="1">
      <alignment vertical="center"/>
    </xf>
    <xf numFmtId="0" fontId="12" fillId="6" borderId="12" xfId="2" applyFont="1" applyFill="1" applyBorder="1" applyAlignment="1">
      <alignment vertical="center"/>
    </xf>
    <xf numFmtId="0" fontId="12" fillId="6" borderId="14" xfId="2" applyFont="1" applyFill="1" applyBorder="1" applyAlignment="1">
      <alignment vertical="center"/>
    </xf>
    <xf numFmtId="0" fontId="12" fillId="6" borderId="3" xfId="2" applyFont="1" applyFill="1" applyBorder="1" applyAlignment="1">
      <alignment vertical="center"/>
    </xf>
    <xf numFmtId="0" fontId="12" fillId="6" borderId="9" xfId="2" applyFont="1" applyFill="1" applyBorder="1" applyAlignment="1">
      <alignment vertical="center"/>
    </xf>
    <xf numFmtId="0" fontId="11" fillId="0" borderId="35" xfId="2" applyFont="1" applyFill="1" applyBorder="1" applyAlignment="1">
      <alignment horizontal="center" vertical="center"/>
    </xf>
    <xf numFmtId="0" fontId="11" fillId="0" borderId="21" xfId="2" applyFont="1" applyFill="1" applyBorder="1" applyAlignment="1">
      <alignment horizontal="center" vertical="center"/>
    </xf>
    <xf numFmtId="0" fontId="11" fillId="0" borderId="3" xfId="2" applyFont="1" applyFill="1" applyBorder="1" applyAlignment="1">
      <alignment horizontal="center" vertical="center"/>
    </xf>
    <xf numFmtId="0" fontId="11" fillId="0" borderId="9" xfId="2" applyFont="1" applyFill="1" applyBorder="1" applyAlignment="1">
      <alignment horizontal="center" vertical="center"/>
    </xf>
    <xf numFmtId="0" fontId="11" fillId="5" borderId="5" xfId="2" applyFont="1" applyFill="1" applyBorder="1" applyAlignment="1">
      <alignment horizontal="center" vertical="center"/>
    </xf>
    <xf numFmtId="0" fontId="11" fillId="5" borderId="6" xfId="2" applyFont="1" applyFill="1" applyBorder="1" applyAlignment="1">
      <alignment horizontal="center" vertical="center"/>
    </xf>
    <xf numFmtId="0" fontId="11" fillId="5" borderId="7" xfId="2" applyFont="1" applyFill="1" applyBorder="1" applyAlignment="1">
      <alignment horizontal="center" vertical="center"/>
    </xf>
    <xf numFmtId="0" fontId="12" fillId="6" borderId="8" xfId="2" applyFont="1" applyFill="1" applyBorder="1" applyAlignment="1">
      <alignment horizontal="center" vertical="center" wrapText="1"/>
    </xf>
    <xf numFmtId="0" fontId="12" fillId="6" borderId="3" xfId="2" applyFont="1" applyFill="1" applyBorder="1" applyAlignment="1">
      <alignment horizontal="center" vertical="center" wrapText="1"/>
    </xf>
    <xf numFmtId="0" fontId="12" fillId="6" borderId="9" xfId="2" applyFont="1" applyFill="1" applyBorder="1" applyAlignment="1">
      <alignment horizontal="center" vertical="center" wrapText="1"/>
    </xf>
    <xf numFmtId="176" fontId="12" fillId="0" borderId="18" xfId="2" applyNumberFormat="1" applyFont="1" applyFill="1" applyBorder="1" applyAlignment="1">
      <alignment vertical="center" shrinkToFit="1"/>
    </xf>
    <xf numFmtId="176" fontId="12" fillId="0" borderId="16" xfId="2" applyNumberFormat="1" applyFont="1" applyFill="1" applyBorder="1" applyAlignment="1">
      <alignment vertical="center" shrinkToFit="1"/>
    </xf>
    <xf numFmtId="177" fontId="12" fillId="0" borderId="14" xfId="2" applyNumberFormat="1" applyFont="1" applyFill="1" applyBorder="1" applyAlignment="1">
      <alignment vertical="center" wrapText="1"/>
    </xf>
    <xf numFmtId="177" fontId="12" fillId="0" borderId="0" xfId="2" applyNumberFormat="1" applyFont="1" applyFill="1" applyBorder="1" applyAlignment="1">
      <alignment vertical="center" wrapText="1"/>
    </xf>
    <xf numFmtId="0" fontId="12" fillId="0" borderId="0" xfId="2" applyFont="1" applyFill="1" applyBorder="1" applyAlignment="1">
      <alignment vertical="center"/>
    </xf>
    <xf numFmtId="0" fontId="12" fillId="0" borderId="20" xfId="2" applyFont="1" applyFill="1" applyBorder="1" applyAlignment="1">
      <alignment vertical="center"/>
    </xf>
    <xf numFmtId="176" fontId="12" fillId="7" borderId="8" xfId="2" applyNumberFormat="1" applyFont="1" applyFill="1" applyBorder="1" applyAlignment="1">
      <alignment vertical="center" shrinkToFit="1"/>
    </xf>
    <xf numFmtId="176" fontId="12" fillId="7" borderId="3" xfId="2" applyNumberFormat="1" applyFont="1" applyFill="1" applyBorder="1" applyAlignment="1">
      <alignment vertical="center" shrinkToFit="1"/>
    </xf>
    <xf numFmtId="176" fontId="12" fillId="0" borderId="10" xfId="2" applyNumberFormat="1" applyFont="1" applyFill="1" applyBorder="1" applyAlignment="1">
      <alignment vertical="center" shrinkToFit="1"/>
    </xf>
    <xf numFmtId="176" fontId="12" fillId="0" borderId="11" xfId="2" applyNumberFormat="1" applyFont="1" applyFill="1" applyBorder="1" applyAlignment="1">
      <alignment vertical="center" shrinkToFit="1"/>
    </xf>
    <xf numFmtId="0" fontId="11" fillId="6" borderId="5" xfId="2" applyFont="1" applyFill="1" applyBorder="1" applyAlignment="1">
      <alignment horizontal="center" vertical="center" wrapText="1" shrinkToFit="1"/>
    </xf>
    <xf numFmtId="0" fontId="11" fillId="6" borderId="6" xfId="2" applyFont="1" applyFill="1" applyBorder="1" applyAlignment="1">
      <alignment horizontal="center" vertical="center" shrinkToFit="1"/>
    </xf>
    <xf numFmtId="0" fontId="11" fillId="6" borderId="7" xfId="2" applyFont="1" applyFill="1" applyBorder="1" applyAlignment="1">
      <alignment horizontal="center" vertical="center" shrinkToFit="1"/>
    </xf>
    <xf numFmtId="0" fontId="11" fillId="7" borderId="6" xfId="2" applyFont="1" applyFill="1" applyBorder="1" applyAlignment="1">
      <alignment vertical="center" shrinkToFit="1"/>
    </xf>
    <xf numFmtId="0" fontId="15" fillId="0" borderId="0" xfId="2" applyFont="1" applyFill="1" applyBorder="1" applyAlignment="1">
      <alignment horizontal="center" vertical="center"/>
    </xf>
    <xf numFmtId="0" fontId="12" fillId="6" borderId="10" xfId="2" applyFont="1" applyFill="1" applyBorder="1" applyAlignment="1">
      <alignment vertical="center"/>
    </xf>
    <xf numFmtId="0" fontId="12" fillId="6" borderId="8" xfId="2" applyFont="1" applyFill="1" applyBorder="1" applyAlignment="1">
      <alignment vertical="center"/>
    </xf>
    <xf numFmtId="0" fontId="12" fillId="6" borderId="5" xfId="2" applyFont="1" applyFill="1" applyBorder="1" applyAlignment="1">
      <alignment horizontal="left" vertical="center"/>
    </xf>
    <xf numFmtId="0" fontId="12" fillId="6" borderId="6" xfId="2" applyFont="1" applyFill="1" applyBorder="1" applyAlignment="1">
      <alignment horizontal="left" vertical="center"/>
    </xf>
    <xf numFmtId="0" fontId="12" fillId="8" borderId="5" xfId="2" applyFont="1" applyFill="1" applyBorder="1" applyAlignment="1">
      <alignment vertical="center" shrinkToFit="1"/>
    </xf>
    <xf numFmtId="0" fontId="12" fillId="8" borderId="6" xfId="2" applyFont="1" applyFill="1" applyBorder="1" applyAlignment="1">
      <alignment vertical="center" shrinkToFit="1"/>
    </xf>
    <xf numFmtId="0" fontId="12" fillId="8" borderId="7" xfId="2" applyFont="1" applyFill="1" applyBorder="1" applyAlignment="1">
      <alignment vertical="center" shrinkToFit="1"/>
    </xf>
    <xf numFmtId="0" fontId="12" fillId="6" borderId="5" xfId="2" applyFont="1" applyFill="1" applyBorder="1" applyAlignment="1">
      <alignment vertical="center" shrinkToFit="1"/>
    </xf>
    <xf numFmtId="0" fontId="12" fillId="6" borderId="6" xfId="2" applyFont="1" applyFill="1" applyBorder="1" applyAlignment="1">
      <alignment vertical="center" shrinkToFit="1"/>
    </xf>
    <xf numFmtId="0" fontId="12" fillId="6" borderId="7" xfId="2" applyFont="1" applyFill="1" applyBorder="1" applyAlignment="1">
      <alignment vertical="center" shrinkToFit="1"/>
    </xf>
    <xf numFmtId="0" fontId="12" fillId="7" borderId="6" xfId="2" applyFont="1" applyFill="1" applyBorder="1" applyAlignment="1">
      <alignment horizontal="center" vertical="center" wrapText="1" shrinkToFit="1"/>
    </xf>
    <xf numFmtId="0" fontId="12" fillId="7" borderId="7" xfId="2" applyFont="1" applyFill="1" applyBorder="1" applyAlignment="1">
      <alignment horizontal="center" vertical="center" wrapText="1" shrinkToFit="1"/>
    </xf>
    <xf numFmtId="0" fontId="12" fillId="6" borderId="5" xfId="2" applyFont="1" applyFill="1" applyBorder="1" applyAlignment="1">
      <alignment horizontal="center" vertical="center" wrapText="1" shrinkToFit="1"/>
    </xf>
    <xf numFmtId="0" fontId="12" fillId="6" borderId="6" xfId="2" applyFont="1" applyFill="1" applyBorder="1" applyAlignment="1">
      <alignment horizontal="center" vertical="center" shrinkToFit="1"/>
    </xf>
    <xf numFmtId="0" fontId="12" fillId="6" borderId="7" xfId="2" applyFont="1" applyFill="1" applyBorder="1" applyAlignment="1">
      <alignment horizontal="center" vertical="center" shrinkToFit="1"/>
    </xf>
    <xf numFmtId="0" fontId="9" fillId="5" borderId="5" xfId="2" applyFont="1" applyFill="1" applyBorder="1" applyAlignment="1">
      <alignment horizontal="center" vertical="center"/>
    </xf>
    <xf numFmtId="0" fontId="9" fillId="5" borderId="6" xfId="2" applyFont="1" applyFill="1" applyBorder="1" applyAlignment="1">
      <alignment horizontal="center" vertical="center"/>
    </xf>
    <xf numFmtId="0" fontId="9" fillId="5" borderId="7" xfId="2" applyFont="1" applyFill="1" applyBorder="1" applyAlignment="1">
      <alignment horizontal="center" vertical="center"/>
    </xf>
    <xf numFmtId="49" fontId="13" fillId="7" borderId="8" xfId="2" applyNumberFormat="1" applyFont="1" applyFill="1" applyBorder="1" applyAlignment="1">
      <alignment horizontal="center" vertical="center" shrinkToFit="1"/>
    </xf>
    <xf numFmtId="49" fontId="13" fillId="7" borderId="3" xfId="2" applyNumberFormat="1" applyFont="1" applyFill="1" applyBorder="1" applyAlignment="1">
      <alignment horizontal="center" vertical="center" shrinkToFit="1"/>
    </xf>
    <xf numFmtId="49" fontId="13" fillId="7" borderId="9" xfId="2" applyNumberFormat="1" applyFont="1" applyFill="1" applyBorder="1" applyAlignment="1">
      <alignment horizontal="center" vertical="center" shrinkToFit="1"/>
    </xf>
    <xf numFmtId="0" fontId="11" fillId="7" borderId="5" xfId="2" applyFont="1" applyFill="1" applyBorder="1" applyAlignment="1">
      <alignment vertical="center" shrinkToFit="1"/>
    </xf>
    <xf numFmtId="0" fontId="11" fillId="7" borderId="7" xfId="2" applyFont="1" applyFill="1" applyBorder="1" applyAlignment="1">
      <alignment vertical="center" shrinkToFit="1"/>
    </xf>
    <xf numFmtId="0" fontId="12" fillId="6" borderId="5" xfId="2" applyFont="1" applyFill="1" applyBorder="1" applyAlignment="1">
      <alignment horizontal="center" vertical="center" shrinkToFit="1"/>
    </xf>
    <xf numFmtId="0" fontId="12" fillId="7" borderId="5" xfId="2" applyFont="1" applyFill="1" applyBorder="1" applyAlignment="1">
      <alignment horizontal="center" vertical="center"/>
    </xf>
    <xf numFmtId="0" fontId="12" fillId="7" borderId="6" xfId="2" applyFont="1" applyFill="1" applyBorder="1" applyAlignment="1">
      <alignment horizontal="center" vertical="center"/>
    </xf>
    <xf numFmtId="0" fontId="12" fillId="7" borderId="7" xfId="2" applyFont="1" applyFill="1" applyBorder="1" applyAlignment="1">
      <alignment horizontal="center" vertical="center"/>
    </xf>
    <xf numFmtId="0" fontId="12" fillId="8" borderId="8" xfId="2" applyFont="1" applyFill="1" applyBorder="1" applyAlignment="1">
      <alignment horizontal="center" vertical="center"/>
    </xf>
    <xf numFmtId="0" fontId="12" fillId="8" borderId="3" xfId="2" applyFont="1" applyFill="1" applyBorder="1" applyAlignment="1">
      <alignment horizontal="center" vertical="center"/>
    </xf>
    <xf numFmtId="0" fontId="12" fillId="8" borderId="9" xfId="2" applyFont="1" applyFill="1" applyBorder="1" applyAlignment="1">
      <alignment horizontal="center" vertical="center"/>
    </xf>
    <xf numFmtId="0" fontId="12" fillId="7" borderId="7" xfId="2" applyFont="1" applyFill="1" applyBorder="1" applyAlignment="1">
      <alignment vertical="center"/>
    </xf>
    <xf numFmtId="0" fontId="12" fillId="7" borderId="5" xfId="2" applyFont="1" applyFill="1" applyBorder="1" applyAlignment="1">
      <alignment horizontal="center" vertical="center" shrinkToFit="1"/>
    </xf>
    <xf numFmtId="0" fontId="12" fillId="7" borderId="6" xfId="2" applyFont="1" applyFill="1" applyBorder="1" applyAlignment="1">
      <alignment horizontal="center" vertical="center" shrinkToFit="1"/>
    </xf>
    <xf numFmtId="0" fontId="12" fillId="7" borderId="7" xfId="2" applyFont="1" applyFill="1" applyBorder="1" applyAlignment="1">
      <alignment horizontal="center" vertical="center" shrinkToFit="1"/>
    </xf>
    <xf numFmtId="0" fontId="12" fillId="6" borderId="10" xfId="2" applyFont="1" applyFill="1" applyBorder="1" applyAlignment="1">
      <alignment horizontal="center" vertical="center"/>
    </xf>
    <xf numFmtId="0" fontId="12" fillId="6" borderId="11" xfId="2" applyFont="1" applyFill="1" applyBorder="1" applyAlignment="1">
      <alignment horizontal="center" vertical="center"/>
    </xf>
    <xf numFmtId="0" fontId="12" fillId="6" borderId="12" xfId="2" applyFont="1" applyFill="1" applyBorder="1" applyAlignment="1">
      <alignment horizontal="center" vertical="center"/>
    </xf>
    <xf numFmtId="0" fontId="12" fillId="6" borderId="8" xfId="2" applyFont="1" applyFill="1" applyBorder="1" applyAlignment="1">
      <alignment horizontal="center" vertical="center"/>
    </xf>
    <xf numFmtId="0" fontId="12" fillId="6" borderId="3" xfId="2" applyFont="1" applyFill="1" applyBorder="1" applyAlignment="1">
      <alignment horizontal="center" vertical="center"/>
    </xf>
    <xf numFmtId="0" fontId="12" fillId="6" borderId="9" xfId="2" applyFont="1" applyFill="1" applyBorder="1" applyAlignment="1">
      <alignment horizontal="center" vertical="center"/>
    </xf>
    <xf numFmtId="178" fontId="12" fillId="7" borderId="13" xfId="3" applyNumberFormat="1" applyFont="1" applyFill="1" applyBorder="1" applyAlignment="1">
      <alignment vertical="center" shrinkToFit="1"/>
    </xf>
    <xf numFmtId="178" fontId="12" fillId="7" borderId="27" xfId="3" applyNumberFormat="1" applyFont="1" applyFill="1" applyBorder="1" applyAlignment="1">
      <alignment vertical="center" shrinkToFit="1"/>
    </xf>
    <xf numFmtId="178" fontId="12" fillId="7" borderId="31" xfId="3" applyNumberFormat="1" applyFont="1" applyFill="1" applyBorder="1" applyAlignment="1">
      <alignment vertical="center" shrinkToFit="1"/>
    </xf>
    <xf numFmtId="178" fontId="12" fillId="7" borderId="32" xfId="3" applyNumberFormat="1" applyFont="1" applyFill="1" applyBorder="1" applyAlignment="1">
      <alignment vertical="center" shrinkToFit="1"/>
    </xf>
    <xf numFmtId="178" fontId="12" fillId="7" borderId="33" xfId="3" applyNumberFormat="1" applyFont="1" applyFill="1" applyBorder="1" applyAlignment="1">
      <alignment vertical="center" shrinkToFit="1"/>
    </xf>
    <xf numFmtId="0" fontId="26" fillId="4" borderId="0" xfId="2" applyFont="1" applyFill="1" applyAlignment="1">
      <alignment horizontal="center" vertical="center"/>
    </xf>
    <xf numFmtId="0" fontId="26" fillId="7" borderId="0" xfId="2" applyFont="1" applyFill="1" applyAlignment="1">
      <alignment horizontal="center" vertical="center"/>
    </xf>
    <xf numFmtId="0" fontId="26" fillId="7" borderId="0" xfId="2" applyFont="1" applyFill="1" applyAlignment="1">
      <alignment horizontal="right" vertical="center"/>
    </xf>
    <xf numFmtId="0" fontId="26" fillId="7" borderId="0" xfId="2" applyFont="1" applyFill="1" applyAlignment="1">
      <alignment horizontal="left" vertical="center" shrinkToFit="1"/>
    </xf>
    <xf numFmtId="0" fontId="26" fillId="4" borderId="0" xfId="2" applyFont="1" applyFill="1" applyAlignment="1">
      <alignment vertical="center"/>
    </xf>
    <xf numFmtId="0" fontId="26" fillId="4" borderId="0" xfId="2" applyNumberFormat="1" applyFont="1" applyFill="1" applyAlignment="1">
      <alignment vertical="center"/>
    </xf>
    <xf numFmtId="0" fontId="28" fillId="4" borderId="0" xfId="2" applyNumberFormat="1" applyFont="1" applyFill="1" applyAlignment="1">
      <alignment vertical="center"/>
    </xf>
    <xf numFmtId="0" fontId="28" fillId="4" borderId="0" xfId="2" applyFont="1" applyFill="1" applyBorder="1" applyAlignment="1">
      <alignment vertical="center"/>
    </xf>
    <xf numFmtId="0" fontId="28" fillId="0" borderId="0" xfId="2" applyFont="1" applyBorder="1" applyAlignment="1">
      <alignment vertical="center"/>
    </xf>
    <xf numFmtId="0" fontId="26" fillId="4" borderId="3" xfId="2" applyFont="1" applyFill="1" applyBorder="1" applyAlignment="1">
      <alignment vertical="center"/>
    </xf>
    <xf numFmtId="0" fontId="30" fillId="10" borderId="10" xfId="2" applyFont="1" applyFill="1" applyBorder="1" applyAlignment="1">
      <alignment horizontal="center" vertical="center" wrapText="1"/>
    </xf>
    <xf numFmtId="0" fontId="30" fillId="10" borderId="11" xfId="2" applyFont="1" applyFill="1" applyBorder="1" applyAlignment="1">
      <alignment horizontal="center" vertical="center" wrapText="1"/>
    </xf>
    <xf numFmtId="0" fontId="30" fillId="10" borderId="12" xfId="2" applyFont="1" applyFill="1" applyBorder="1" applyAlignment="1">
      <alignment horizontal="center" vertical="center" wrapText="1"/>
    </xf>
    <xf numFmtId="0" fontId="30" fillId="10" borderId="8" xfId="2" applyFont="1" applyFill="1" applyBorder="1" applyAlignment="1">
      <alignment horizontal="center" vertical="center" wrapText="1"/>
    </xf>
    <xf numFmtId="0" fontId="30" fillId="10" borderId="3" xfId="2" applyFont="1" applyFill="1" applyBorder="1" applyAlignment="1">
      <alignment horizontal="center" vertical="center" wrapText="1"/>
    </xf>
    <xf numFmtId="0" fontId="30" fillId="10" borderId="9" xfId="2" applyFont="1" applyFill="1" applyBorder="1" applyAlignment="1">
      <alignment horizontal="center" vertical="center" wrapText="1"/>
    </xf>
    <xf numFmtId="0" fontId="34" fillId="10" borderId="10" xfId="2" applyFont="1" applyFill="1" applyBorder="1" applyAlignment="1">
      <alignment horizontal="center" vertical="center"/>
    </xf>
    <xf numFmtId="0" fontId="34" fillId="10" borderId="11" xfId="2" applyFont="1" applyFill="1" applyBorder="1" applyAlignment="1">
      <alignment horizontal="center" vertical="center"/>
    </xf>
    <xf numFmtId="0" fontId="34" fillId="10" borderId="12" xfId="2" applyFont="1" applyFill="1" applyBorder="1" applyAlignment="1">
      <alignment horizontal="center" vertical="center"/>
    </xf>
    <xf numFmtId="0" fontId="34" fillId="10" borderId="8" xfId="2" applyFont="1" applyFill="1" applyBorder="1" applyAlignment="1">
      <alignment horizontal="center" vertical="center"/>
    </xf>
    <xf numFmtId="0" fontId="34" fillId="10" borderId="3" xfId="2" applyFont="1" applyFill="1" applyBorder="1" applyAlignment="1">
      <alignment horizontal="center" vertical="center"/>
    </xf>
    <xf numFmtId="0" fontId="34" fillId="10" borderId="9" xfId="2" applyFont="1" applyFill="1" applyBorder="1" applyAlignment="1">
      <alignment horizontal="center" vertical="center"/>
    </xf>
    <xf numFmtId="0" fontId="31" fillId="10" borderId="10" xfId="2" applyFont="1" applyFill="1" applyBorder="1" applyAlignment="1">
      <alignment horizontal="center" vertical="center" wrapText="1"/>
    </xf>
    <xf numFmtId="0" fontId="31" fillId="10" borderId="11" xfId="2" applyFont="1" applyFill="1" applyBorder="1" applyAlignment="1">
      <alignment horizontal="center" vertical="center" wrapText="1"/>
    </xf>
    <xf numFmtId="0" fontId="31" fillId="10" borderId="12" xfId="2" applyFont="1" applyFill="1" applyBorder="1" applyAlignment="1">
      <alignment horizontal="center" vertical="center" wrapText="1"/>
    </xf>
    <xf numFmtId="0" fontId="31" fillId="10" borderId="8" xfId="2" applyFont="1" applyFill="1" applyBorder="1" applyAlignment="1">
      <alignment horizontal="center" vertical="center" wrapText="1"/>
    </xf>
    <xf numFmtId="0" fontId="31" fillId="10" borderId="3" xfId="2" applyFont="1" applyFill="1" applyBorder="1" applyAlignment="1">
      <alignment horizontal="center" vertical="center" wrapText="1"/>
    </xf>
    <xf numFmtId="0" fontId="31" fillId="10" borderId="9" xfId="2" applyFont="1" applyFill="1" applyBorder="1" applyAlignment="1">
      <alignment horizontal="center" vertical="center" wrapText="1"/>
    </xf>
    <xf numFmtId="0" fontId="35" fillId="10" borderId="37" xfId="2" applyFont="1" applyFill="1" applyBorder="1" applyAlignment="1">
      <alignment horizontal="center" vertical="center"/>
    </xf>
    <xf numFmtId="0" fontId="35" fillId="10" borderId="25" xfId="2" applyFont="1" applyFill="1" applyBorder="1" applyAlignment="1">
      <alignment horizontal="center" vertical="center"/>
    </xf>
    <xf numFmtId="0" fontId="35" fillId="10" borderId="38" xfId="2" applyFont="1" applyFill="1" applyBorder="1" applyAlignment="1">
      <alignment horizontal="center" vertical="center"/>
    </xf>
    <xf numFmtId="0" fontId="34" fillId="10" borderId="31" xfId="2" applyFont="1" applyFill="1" applyBorder="1" applyAlignment="1">
      <alignment horizontal="center" vertical="center"/>
    </xf>
    <xf numFmtId="0" fontId="34" fillId="10" borderId="32" xfId="2" applyFont="1" applyFill="1" applyBorder="1" applyAlignment="1">
      <alignment horizontal="center" vertical="center"/>
    </xf>
    <xf numFmtId="0" fontId="34" fillId="10" borderId="33" xfId="2" applyFont="1" applyFill="1" applyBorder="1" applyAlignment="1">
      <alignment horizontal="center" vertical="center"/>
    </xf>
    <xf numFmtId="0" fontId="8" fillId="4" borderId="22" xfId="2" applyFill="1" applyBorder="1" applyAlignment="1">
      <alignment horizontal="center" vertical="center"/>
    </xf>
    <xf numFmtId="0" fontId="8" fillId="4" borderId="23" xfId="2" applyFill="1" applyBorder="1" applyAlignment="1">
      <alignment horizontal="center" vertical="center"/>
    </xf>
    <xf numFmtId="0" fontId="8" fillId="4" borderId="24" xfId="2" applyFill="1" applyBorder="1" applyAlignment="1">
      <alignment horizontal="center" vertical="center"/>
    </xf>
    <xf numFmtId="0" fontId="8" fillId="4" borderId="13" xfId="2" applyFill="1" applyBorder="1" applyAlignment="1">
      <alignment horizontal="center" vertical="center"/>
    </xf>
    <xf numFmtId="0" fontId="8" fillId="4" borderId="26" xfId="2" applyFill="1" applyBorder="1" applyAlignment="1">
      <alignment horizontal="center" vertical="center"/>
    </xf>
    <xf numFmtId="0" fontId="8" fillId="4" borderId="27" xfId="2" applyFill="1" applyBorder="1" applyAlignment="1">
      <alignment horizontal="center" vertical="center"/>
    </xf>
    <xf numFmtId="0" fontId="8" fillId="4" borderId="31" xfId="2" applyFill="1" applyBorder="1" applyAlignment="1">
      <alignment horizontal="center" vertical="center"/>
    </xf>
    <xf numFmtId="0" fontId="8" fillId="4" borderId="32" xfId="2" applyFill="1" applyBorder="1" applyAlignment="1">
      <alignment horizontal="center" vertical="center"/>
    </xf>
    <xf numFmtId="0" fontId="8" fillId="4" borderId="33" xfId="2" applyFill="1" applyBorder="1" applyAlignment="1">
      <alignment horizontal="center" vertical="center"/>
    </xf>
    <xf numFmtId="0" fontId="8" fillId="4" borderId="10" xfId="2" applyFill="1" applyBorder="1" applyAlignment="1">
      <alignment horizontal="center" vertical="center"/>
    </xf>
    <xf numFmtId="0" fontId="8" fillId="4" borderId="11" xfId="2" applyFill="1" applyBorder="1" applyAlignment="1">
      <alignment horizontal="center" vertical="center"/>
    </xf>
    <xf numFmtId="0" fontId="8" fillId="4" borderId="14" xfId="2" applyFill="1" applyBorder="1" applyAlignment="1">
      <alignment horizontal="center" vertical="center"/>
    </xf>
    <xf numFmtId="0" fontId="8" fillId="4" borderId="0" xfId="2" applyFill="1" applyBorder="1" applyAlignment="1">
      <alignment horizontal="center" vertical="center"/>
    </xf>
    <xf numFmtId="0" fontId="8" fillId="4" borderId="8" xfId="2" applyFill="1" applyBorder="1" applyAlignment="1">
      <alignment horizontal="center" vertical="center"/>
    </xf>
    <xf numFmtId="0" fontId="8" fillId="4" borderId="3" xfId="2" applyFill="1" applyBorder="1" applyAlignment="1">
      <alignment horizontal="center" vertical="center"/>
    </xf>
    <xf numFmtId="0" fontId="36" fillId="4" borderId="11" xfId="2" applyFont="1" applyFill="1" applyBorder="1" applyAlignment="1">
      <alignment vertical="center" wrapText="1"/>
    </xf>
    <xf numFmtId="0" fontId="36" fillId="4" borderId="12" xfId="2" applyFont="1" applyFill="1" applyBorder="1" applyAlignment="1">
      <alignment vertical="center" wrapText="1"/>
    </xf>
    <xf numFmtId="0" fontId="36" fillId="4" borderId="0" xfId="2" applyFont="1" applyFill="1" applyBorder="1" applyAlignment="1">
      <alignment vertical="center" wrapText="1"/>
    </xf>
    <xf numFmtId="0" fontId="36" fillId="4" borderId="20" xfId="2" applyFont="1" applyFill="1" applyBorder="1" applyAlignment="1">
      <alignment vertical="center" wrapText="1"/>
    </xf>
    <xf numFmtId="0" fontId="36" fillId="4" borderId="3" xfId="2" applyFont="1" applyFill="1" applyBorder="1" applyAlignment="1">
      <alignment vertical="center" wrapText="1"/>
    </xf>
    <xf numFmtId="0" fontId="36" fillId="4" borderId="9" xfId="2" applyFont="1" applyFill="1" applyBorder="1" applyAlignment="1">
      <alignment vertical="center" wrapText="1"/>
    </xf>
    <xf numFmtId="0" fontId="32" fillId="4" borderId="11" xfId="2" applyFont="1" applyFill="1" applyBorder="1" applyAlignment="1">
      <alignment vertical="center" wrapText="1"/>
    </xf>
    <xf numFmtId="0" fontId="32" fillId="4" borderId="12" xfId="2" applyFont="1" applyFill="1" applyBorder="1" applyAlignment="1">
      <alignment vertical="center" wrapText="1"/>
    </xf>
    <xf numFmtId="0" fontId="32" fillId="4" borderId="3" xfId="2" applyFont="1" applyFill="1" applyBorder="1" applyAlignment="1">
      <alignment vertical="center" wrapText="1"/>
    </xf>
    <xf numFmtId="0" fontId="32" fillId="4" borderId="9" xfId="2" applyFont="1" applyFill="1" applyBorder="1" applyAlignment="1">
      <alignment vertical="center" wrapText="1"/>
    </xf>
    <xf numFmtId="0" fontId="36" fillId="4" borderId="11" xfId="2" applyFont="1" applyFill="1" applyBorder="1" applyAlignment="1">
      <alignment horizontal="center" vertical="center" wrapText="1"/>
    </xf>
    <xf numFmtId="0" fontId="32" fillId="4" borderId="12" xfId="2" applyFont="1" applyFill="1" applyBorder="1" applyAlignment="1">
      <alignment horizontal="center" vertical="center" wrapText="1"/>
    </xf>
    <xf numFmtId="0" fontId="32" fillId="4" borderId="0" xfId="2" applyFont="1" applyFill="1" applyBorder="1" applyAlignment="1">
      <alignment horizontal="center" vertical="center" wrapText="1"/>
    </xf>
    <xf numFmtId="0" fontId="32" fillId="4" borderId="20" xfId="2" applyFont="1" applyFill="1" applyBorder="1" applyAlignment="1">
      <alignment horizontal="center" vertical="center" wrapText="1"/>
    </xf>
    <xf numFmtId="0" fontId="28" fillId="4" borderId="39" xfId="2" applyFont="1" applyFill="1" applyBorder="1" applyAlignment="1">
      <alignment horizontal="center" vertical="center"/>
    </xf>
    <xf numFmtId="0" fontId="28" fillId="4" borderId="42" xfId="2" applyFont="1" applyFill="1" applyBorder="1" applyAlignment="1">
      <alignment horizontal="center" vertical="center"/>
    </xf>
    <xf numFmtId="0" fontId="28" fillId="4" borderId="45" xfId="2" applyFont="1" applyFill="1" applyBorder="1" applyAlignment="1">
      <alignment horizontal="center" vertical="center"/>
    </xf>
    <xf numFmtId="0" fontId="28" fillId="4" borderId="40" xfId="2" applyFont="1" applyFill="1" applyBorder="1" applyAlignment="1">
      <alignment horizontal="center" vertical="center"/>
    </xf>
    <xf numFmtId="0" fontId="28" fillId="4" borderId="43" xfId="2" applyFont="1" applyFill="1" applyBorder="1" applyAlignment="1">
      <alignment horizontal="center" vertical="center"/>
    </xf>
    <xf numFmtId="0" fontId="28" fillId="4" borderId="46" xfId="2" applyFont="1" applyFill="1" applyBorder="1" applyAlignment="1">
      <alignment horizontal="center" vertical="center"/>
    </xf>
    <xf numFmtId="0" fontId="28" fillId="4" borderId="40" xfId="2" quotePrefix="1" applyNumberFormat="1" applyFont="1" applyFill="1" applyBorder="1" applyAlignment="1">
      <alignment horizontal="center" vertical="center"/>
    </xf>
    <xf numFmtId="0" fontId="28" fillId="4" borderId="43" xfId="2" applyNumberFormat="1" applyFont="1" applyFill="1" applyBorder="1" applyAlignment="1">
      <alignment horizontal="center" vertical="center"/>
    </xf>
    <xf numFmtId="0" fontId="28" fillId="4" borderId="46" xfId="2" applyNumberFormat="1" applyFont="1" applyFill="1" applyBorder="1" applyAlignment="1">
      <alignment horizontal="center" vertical="center"/>
    </xf>
    <xf numFmtId="0" fontId="28" fillId="4" borderId="41" xfId="2" applyNumberFormat="1" applyFont="1" applyFill="1" applyBorder="1" applyAlignment="1">
      <alignment horizontal="center" vertical="center"/>
    </xf>
    <xf numFmtId="0" fontId="28" fillId="4" borderId="44" xfId="2" applyNumberFormat="1" applyFont="1" applyFill="1" applyBorder="1" applyAlignment="1">
      <alignment horizontal="center" vertical="center"/>
    </xf>
    <xf numFmtId="0" fontId="28" fillId="4" borderId="47" xfId="2" applyNumberFormat="1" applyFont="1" applyFill="1" applyBorder="1" applyAlignment="1">
      <alignment horizontal="center" vertical="center"/>
    </xf>
    <xf numFmtId="0" fontId="39" fillId="4" borderId="41" xfId="2" applyFont="1" applyFill="1" applyBorder="1" applyAlignment="1">
      <alignment horizontal="center" vertical="center"/>
    </xf>
    <xf numFmtId="0" fontId="39" fillId="4" borderId="44" xfId="2" applyFont="1" applyFill="1" applyBorder="1" applyAlignment="1">
      <alignment horizontal="center" vertical="center"/>
    </xf>
    <xf numFmtId="0" fontId="39" fillId="4" borderId="47" xfId="2" applyFont="1" applyFill="1" applyBorder="1" applyAlignment="1">
      <alignment horizontal="center" vertical="center"/>
    </xf>
    <xf numFmtId="0" fontId="34" fillId="10" borderId="10" xfId="2" applyFont="1" applyFill="1" applyBorder="1" applyAlignment="1">
      <alignment horizontal="center" vertical="center" wrapText="1"/>
    </xf>
    <xf numFmtId="0" fontId="34" fillId="10" borderId="11" xfId="2" applyFont="1" applyFill="1" applyBorder="1" applyAlignment="1">
      <alignment horizontal="center" vertical="center" wrapText="1"/>
    </xf>
    <xf numFmtId="0" fontId="34" fillId="10" borderId="12" xfId="2" applyFont="1" applyFill="1" applyBorder="1" applyAlignment="1">
      <alignment horizontal="center" vertical="center" wrapText="1"/>
    </xf>
    <xf numFmtId="0" fontId="34" fillId="10" borderId="8" xfId="2" applyFont="1" applyFill="1" applyBorder="1" applyAlignment="1">
      <alignment horizontal="center" vertical="center" wrapText="1"/>
    </xf>
    <xf numFmtId="0" fontId="34" fillId="10" borderId="3" xfId="2" applyFont="1" applyFill="1" applyBorder="1" applyAlignment="1">
      <alignment horizontal="center" vertical="center" wrapText="1"/>
    </xf>
    <xf numFmtId="0" fontId="34" fillId="10" borderId="9" xfId="2" applyFont="1" applyFill="1" applyBorder="1" applyAlignment="1">
      <alignment horizontal="center" vertical="center" wrapText="1"/>
    </xf>
    <xf numFmtId="0" fontId="8" fillId="10" borderId="11" xfId="2" applyFill="1" applyBorder="1" applyAlignment="1">
      <alignment horizontal="center" vertical="center"/>
    </xf>
    <xf numFmtId="0" fontId="8" fillId="10" borderId="12" xfId="2" applyFill="1" applyBorder="1" applyAlignment="1">
      <alignment horizontal="center" vertical="center"/>
    </xf>
    <xf numFmtId="0" fontId="8" fillId="10" borderId="8" xfId="2" applyFill="1" applyBorder="1" applyAlignment="1">
      <alignment horizontal="center" vertical="center"/>
    </xf>
    <xf numFmtId="0" fontId="8" fillId="10" borderId="3" xfId="2" applyFill="1" applyBorder="1" applyAlignment="1">
      <alignment horizontal="center" vertical="center"/>
    </xf>
    <xf numFmtId="0" fontId="8" fillId="10" borderId="9" xfId="2" applyFill="1" applyBorder="1" applyAlignment="1">
      <alignment horizontal="center" vertical="center"/>
    </xf>
    <xf numFmtId="0" fontId="8" fillId="10" borderId="36" xfId="2" applyFill="1" applyBorder="1" applyAlignment="1">
      <alignment horizontal="center" vertical="center"/>
    </xf>
    <xf numFmtId="0" fontId="8" fillId="10" borderId="4" xfId="2" applyFill="1" applyBorder="1" applyAlignment="1">
      <alignment horizontal="center" vertical="center"/>
    </xf>
    <xf numFmtId="0" fontId="39" fillId="4" borderId="40" xfId="2" applyFont="1" applyFill="1" applyBorder="1" applyAlignment="1">
      <alignment horizontal="center" vertical="center"/>
    </xf>
    <xf numFmtId="0" fontId="39" fillId="4" borderId="43" xfId="2" applyFont="1" applyFill="1" applyBorder="1" applyAlignment="1">
      <alignment horizontal="center" vertical="center"/>
    </xf>
    <xf numFmtId="0" fontId="39" fillId="4" borderId="46" xfId="2" applyFont="1" applyFill="1" applyBorder="1" applyAlignment="1">
      <alignment horizontal="center" vertical="center"/>
    </xf>
    <xf numFmtId="0" fontId="28" fillId="4" borderId="0" xfId="2" applyFont="1" applyFill="1" applyAlignment="1">
      <alignment vertical="center" wrapText="1"/>
    </xf>
    <xf numFmtId="0" fontId="13" fillId="6" borderId="10" xfId="2" applyFont="1" applyFill="1" applyBorder="1" applyAlignment="1">
      <alignment vertical="center"/>
    </xf>
    <xf numFmtId="0" fontId="13" fillId="6" borderId="11" xfId="2" applyFont="1" applyFill="1" applyBorder="1" applyAlignment="1">
      <alignment vertical="center"/>
    </xf>
    <xf numFmtId="0" fontId="13" fillId="6" borderId="12" xfId="2" applyFont="1" applyFill="1" applyBorder="1" applyAlignment="1">
      <alignment vertical="center"/>
    </xf>
    <xf numFmtId="0" fontId="13" fillId="6" borderId="8" xfId="2" applyFont="1" applyFill="1" applyBorder="1" applyAlignment="1">
      <alignment vertical="center"/>
    </xf>
    <xf numFmtId="0" fontId="13" fillId="6" borderId="3" xfId="2" applyFont="1" applyFill="1" applyBorder="1" applyAlignment="1">
      <alignment vertical="center"/>
    </xf>
    <xf numFmtId="0" fontId="13" fillId="6" borderId="9" xfId="2" applyFont="1" applyFill="1" applyBorder="1" applyAlignment="1">
      <alignment vertical="center"/>
    </xf>
    <xf numFmtId="0" fontId="13" fillId="7" borderId="11" xfId="2" applyFont="1" applyFill="1" applyBorder="1" applyAlignment="1">
      <alignment vertical="center" shrinkToFit="1"/>
    </xf>
    <xf numFmtId="0" fontId="13" fillId="7" borderId="4" xfId="2" applyFont="1" applyFill="1" applyBorder="1" applyAlignment="1">
      <alignment vertical="center" shrinkToFit="1"/>
    </xf>
    <xf numFmtId="0" fontId="40" fillId="4" borderId="0" xfId="2" applyFont="1" applyFill="1" applyBorder="1" applyAlignment="1">
      <alignment vertical="center" wrapText="1"/>
    </xf>
    <xf numFmtId="0" fontId="40" fillId="4" borderId="0" xfId="2" applyFont="1" applyFill="1" applyBorder="1" applyAlignment="1">
      <alignment vertical="center"/>
    </xf>
    <xf numFmtId="0" fontId="39" fillId="4" borderId="41" xfId="2" applyFont="1" applyFill="1" applyBorder="1" applyAlignment="1">
      <alignment horizontal="center" vertical="top"/>
    </xf>
    <xf numFmtId="0" fontId="39" fillId="4" borderId="44" xfId="2" applyFont="1" applyFill="1" applyBorder="1" applyAlignment="1">
      <alignment horizontal="center" vertical="top"/>
    </xf>
    <xf numFmtId="0" fontId="39" fillId="4" borderId="47" xfId="2" applyFont="1" applyFill="1" applyBorder="1" applyAlignment="1">
      <alignment horizontal="center" vertical="top"/>
    </xf>
    <xf numFmtId="0" fontId="39" fillId="4" borderId="39" xfId="2" applyFont="1" applyFill="1" applyBorder="1" applyAlignment="1">
      <alignment horizontal="center" vertical="center"/>
    </xf>
    <xf numFmtId="0" fontId="39" fillId="4" borderId="42" xfId="2" applyFont="1" applyFill="1" applyBorder="1" applyAlignment="1">
      <alignment horizontal="center" vertical="center"/>
    </xf>
    <xf numFmtId="0" fontId="39" fillId="4" borderId="45" xfId="2" applyFont="1" applyFill="1" applyBorder="1" applyAlignment="1">
      <alignment horizontal="center" vertical="center"/>
    </xf>
    <xf numFmtId="0" fontId="32" fillId="4" borderId="14" xfId="2" applyFont="1" applyFill="1" applyBorder="1" applyAlignment="1">
      <alignment horizontal="center" vertical="center" wrapText="1"/>
    </xf>
    <xf numFmtId="0" fontId="35" fillId="4" borderId="0" xfId="2" applyFont="1" applyFill="1" applyBorder="1" applyAlignment="1">
      <alignment horizontal="center" vertical="center" wrapText="1"/>
    </xf>
    <xf numFmtId="0" fontId="35" fillId="4" borderId="20" xfId="2" applyFont="1" applyFill="1" applyBorder="1" applyAlignment="1">
      <alignment horizontal="center" vertical="center" wrapText="1"/>
    </xf>
    <xf numFmtId="0" fontId="35" fillId="4" borderId="14" xfId="2" applyFont="1" applyFill="1" applyBorder="1" applyAlignment="1">
      <alignment horizontal="center" vertical="center" wrapText="1"/>
    </xf>
    <xf numFmtId="0" fontId="35" fillId="4" borderId="8" xfId="2" applyFont="1" applyFill="1" applyBorder="1" applyAlignment="1">
      <alignment horizontal="center" vertical="center" wrapText="1"/>
    </xf>
    <xf numFmtId="0" fontId="35" fillId="4" borderId="3" xfId="2" applyFont="1" applyFill="1" applyBorder="1" applyAlignment="1">
      <alignment horizontal="center" vertical="center" wrapText="1"/>
    </xf>
    <xf numFmtId="0" fontId="35" fillId="4" borderId="9" xfId="2" applyFont="1" applyFill="1" applyBorder="1" applyAlignment="1">
      <alignment horizontal="center" vertical="center" wrapText="1"/>
    </xf>
    <xf numFmtId="0" fontId="13" fillId="6" borderId="5" xfId="2" applyFont="1" applyFill="1" applyBorder="1" applyAlignment="1">
      <alignment vertical="center"/>
    </xf>
    <xf numFmtId="0" fontId="13" fillId="6" borderId="6" xfId="2" applyFont="1" applyFill="1" applyBorder="1" applyAlignment="1">
      <alignment vertical="center"/>
    </xf>
    <xf numFmtId="0" fontId="13" fillId="7" borderId="2" xfId="2" applyFont="1" applyFill="1" applyBorder="1" applyAlignment="1">
      <alignment vertical="center" shrinkToFit="1"/>
    </xf>
    <xf numFmtId="0" fontId="13" fillId="6" borderId="5" xfId="2" applyFont="1" applyFill="1" applyBorder="1" applyAlignment="1">
      <alignment horizontal="center" vertical="center"/>
    </xf>
    <xf numFmtId="0" fontId="13" fillId="6" borderId="6" xfId="2" applyFont="1" applyFill="1" applyBorder="1" applyAlignment="1">
      <alignment horizontal="center" vertical="center"/>
    </xf>
    <xf numFmtId="0" fontId="13" fillId="6" borderId="7" xfId="2" applyFont="1" applyFill="1" applyBorder="1" applyAlignment="1">
      <alignment horizontal="center" vertical="center"/>
    </xf>
    <xf numFmtId="0" fontId="42" fillId="7" borderId="2" xfId="4" applyFill="1" applyBorder="1" applyAlignment="1">
      <alignment vertical="center" shrinkToFit="1"/>
    </xf>
  </cellXfs>
  <cellStyles count="5">
    <cellStyle name="ハイパーリンク" xfId="4" builtinId="8"/>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xdr:col>
      <xdr:colOff>1565975</xdr:colOff>
      <xdr:row>0</xdr:row>
      <xdr:rowOff>201801</xdr:rowOff>
    </xdr:from>
    <xdr:to>
      <xdr:col>2</xdr:col>
      <xdr:colOff>898256</xdr:colOff>
      <xdr:row>1</xdr:row>
      <xdr:rowOff>24216</xdr:rowOff>
    </xdr:to>
    <xdr:sp macro="" textlink="">
      <xdr:nvSpPr>
        <xdr:cNvPr id="2" name="正方形/長方形 1"/>
        <xdr:cNvSpPr/>
      </xdr:nvSpPr>
      <xdr:spPr>
        <a:xfrm>
          <a:off x="2074513" y="201801"/>
          <a:ext cx="914400" cy="33095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記載例</a:t>
          </a:r>
          <a:endParaRPr kumimoji="1" lang="en-US" altLang="ja-JP" sz="1400" b="1">
            <a:solidFill>
              <a:sysClr val="windowText" lastClr="000000"/>
            </a:solidFill>
          </a:endParaRPr>
        </a:p>
        <a:p>
          <a:pPr algn="l"/>
          <a:endParaRPr kumimoji="1" lang="ja-JP" altLang="en-US" sz="1100"/>
        </a:p>
      </xdr:txBody>
    </xdr:sp>
    <xdr:clientData/>
  </xdr:twoCellAnchor>
  <xdr:twoCellAnchor>
    <xdr:from>
      <xdr:col>6</xdr:col>
      <xdr:colOff>281552</xdr:colOff>
      <xdr:row>4</xdr:row>
      <xdr:rowOff>193729</xdr:rowOff>
    </xdr:from>
    <xdr:to>
      <xdr:col>7</xdr:col>
      <xdr:colOff>25507</xdr:colOff>
      <xdr:row>5</xdr:row>
      <xdr:rowOff>32288</xdr:rowOff>
    </xdr:to>
    <xdr:sp macro="" textlink="">
      <xdr:nvSpPr>
        <xdr:cNvPr id="3" name="フレーム 2"/>
        <xdr:cNvSpPr/>
      </xdr:nvSpPr>
      <xdr:spPr>
        <a:xfrm>
          <a:off x="7280005" y="2009937"/>
          <a:ext cx="914400" cy="34709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281552</xdr:colOff>
      <xdr:row>7</xdr:row>
      <xdr:rowOff>217945</xdr:rowOff>
    </xdr:from>
    <xdr:to>
      <xdr:col>7</xdr:col>
      <xdr:colOff>25507</xdr:colOff>
      <xdr:row>8</xdr:row>
      <xdr:rowOff>56504</xdr:rowOff>
    </xdr:to>
    <xdr:sp macro="" textlink="">
      <xdr:nvSpPr>
        <xdr:cNvPr id="5" name="フレーム 4"/>
        <xdr:cNvSpPr/>
      </xdr:nvSpPr>
      <xdr:spPr>
        <a:xfrm>
          <a:off x="7280005" y="3575911"/>
          <a:ext cx="914400" cy="34709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281552</xdr:colOff>
      <xdr:row>11</xdr:row>
      <xdr:rowOff>193729</xdr:rowOff>
    </xdr:from>
    <xdr:to>
      <xdr:col>7</xdr:col>
      <xdr:colOff>25507</xdr:colOff>
      <xdr:row>12</xdr:row>
      <xdr:rowOff>32288</xdr:rowOff>
    </xdr:to>
    <xdr:sp macro="" textlink="">
      <xdr:nvSpPr>
        <xdr:cNvPr id="6" name="フレーム 5"/>
        <xdr:cNvSpPr/>
      </xdr:nvSpPr>
      <xdr:spPr>
        <a:xfrm>
          <a:off x="7280005" y="5601992"/>
          <a:ext cx="914400" cy="34709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281552</xdr:colOff>
      <xdr:row>10</xdr:row>
      <xdr:rowOff>184688</xdr:rowOff>
    </xdr:from>
    <xdr:to>
      <xdr:col>7</xdr:col>
      <xdr:colOff>25507</xdr:colOff>
      <xdr:row>11</xdr:row>
      <xdr:rowOff>23247</xdr:rowOff>
    </xdr:to>
    <xdr:sp macro="" textlink="">
      <xdr:nvSpPr>
        <xdr:cNvPr id="7" name="フレーム 6"/>
        <xdr:cNvSpPr/>
      </xdr:nvSpPr>
      <xdr:spPr>
        <a:xfrm>
          <a:off x="7280005" y="5084413"/>
          <a:ext cx="914400" cy="34709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281552</xdr:colOff>
      <xdr:row>9</xdr:row>
      <xdr:rowOff>209874</xdr:rowOff>
    </xdr:from>
    <xdr:to>
      <xdr:col>7</xdr:col>
      <xdr:colOff>25507</xdr:colOff>
      <xdr:row>10</xdr:row>
      <xdr:rowOff>32288</xdr:rowOff>
    </xdr:to>
    <xdr:sp macro="" textlink="">
      <xdr:nvSpPr>
        <xdr:cNvPr id="8" name="フレーム 7"/>
        <xdr:cNvSpPr/>
      </xdr:nvSpPr>
      <xdr:spPr>
        <a:xfrm>
          <a:off x="7280005" y="4584916"/>
          <a:ext cx="914400" cy="34709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281552</xdr:colOff>
      <xdr:row>13</xdr:row>
      <xdr:rowOff>193729</xdr:rowOff>
    </xdr:from>
    <xdr:to>
      <xdr:col>7</xdr:col>
      <xdr:colOff>25507</xdr:colOff>
      <xdr:row>14</xdr:row>
      <xdr:rowOff>32288</xdr:rowOff>
    </xdr:to>
    <xdr:sp macro="" textlink="">
      <xdr:nvSpPr>
        <xdr:cNvPr id="10" name="フレーム 9"/>
        <xdr:cNvSpPr/>
      </xdr:nvSpPr>
      <xdr:spPr>
        <a:xfrm>
          <a:off x="7280005" y="6635212"/>
          <a:ext cx="914400" cy="34709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169513</xdr:colOff>
      <xdr:row>4</xdr:row>
      <xdr:rowOff>250233</xdr:rowOff>
    </xdr:from>
    <xdr:to>
      <xdr:col>8</xdr:col>
      <xdr:colOff>8072</xdr:colOff>
      <xdr:row>5</xdr:row>
      <xdr:rowOff>56504</xdr:rowOff>
    </xdr:to>
    <xdr:sp macro="" textlink="">
      <xdr:nvSpPr>
        <xdr:cNvPr id="11" name="ドーナツ 10"/>
        <xdr:cNvSpPr/>
      </xdr:nvSpPr>
      <xdr:spPr>
        <a:xfrm>
          <a:off x="8338411" y="2066441"/>
          <a:ext cx="879852" cy="314809"/>
        </a:xfrm>
        <a:prstGeom prst="donut">
          <a:avLst>
            <a:gd name="adj" fmla="val 557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193730</xdr:colOff>
      <xdr:row>7</xdr:row>
      <xdr:rowOff>258305</xdr:rowOff>
    </xdr:from>
    <xdr:to>
      <xdr:col>8</xdr:col>
      <xdr:colOff>8073</xdr:colOff>
      <xdr:row>8</xdr:row>
      <xdr:rowOff>64576</xdr:rowOff>
    </xdr:to>
    <xdr:sp macro="" textlink="">
      <xdr:nvSpPr>
        <xdr:cNvPr id="12" name="ドーナツ 11"/>
        <xdr:cNvSpPr/>
      </xdr:nvSpPr>
      <xdr:spPr>
        <a:xfrm>
          <a:off x="8362628" y="3616271"/>
          <a:ext cx="855636" cy="314809"/>
        </a:xfrm>
        <a:prstGeom prst="donut">
          <a:avLst>
            <a:gd name="adj" fmla="val 557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153369</xdr:colOff>
      <xdr:row>9</xdr:row>
      <xdr:rowOff>274450</xdr:rowOff>
    </xdr:from>
    <xdr:to>
      <xdr:col>7</xdr:col>
      <xdr:colOff>1033221</xdr:colOff>
      <xdr:row>10</xdr:row>
      <xdr:rowOff>64576</xdr:rowOff>
    </xdr:to>
    <xdr:sp macro="" textlink="">
      <xdr:nvSpPr>
        <xdr:cNvPr id="15" name="ドーナツ 14"/>
        <xdr:cNvSpPr/>
      </xdr:nvSpPr>
      <xdr:spPr>
        <a:xfrm>
          <a:off x="8322267" y="4649492"/>
          <a:ext cx="879852" cy="314809"/>
        </a:xfrm>
        <a:prstGeom prst="donut">
          <a:avLst>
            <a:gd name="adj" fmla="val 557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169513</xdr:colOff>
      <xdr:row>10</xdr:row>
      <xdr:rowOff>201800</xdr:rowOff>
    </xdr:from>
    <xdr:to>
      <xdr:col>8</xdr:col>
      <xdr:colOff>8072</xdr:colOff>
      <xdr:row>11</xdr:row>
      <xdr:rowOff>8071</xdr:rowOff>
    </xdr:to>
    <xdr:sp macro="" textlink="">
      <xdr:nvSpPr>
        <xdr:cNvPr id="17" name="ドーナツ 16"/>
        <xdr:cNvSpPr/>
      </xdr:nvSpPr>
      <xdr:spPr>
        <a:xfrm>
          <a:off x="8338411" y="5101525"/>
          <a:ext cx="879852" cy="314809"/>
        </a:xfrm>
        <a:prstGeom prst="donut">
          <a:avLst>
            <a:gd name="adj" fmla="val 557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193729</xdr:colOff>
      <xdr:row>13</xdr:row>
      <xdr:rowOff>250233</xdr:rowOff>
    </xdr:from>
    <xdr:to>
      <xdr:col>8</xdr:col>
      <xdr:colOff>32288</xdr:colOff>
      <xdr:row>14</xdr:row>
      <xdr:rowOff>56504</xdr:rowOff>
    </xdr:to>
    <xdr:sp macro="" textlink="">
      <xdr:nvSpPr>
        <xdr:cNvPr id="19" name="ドーナツ 18"/>
        <xdr:cNvSpPr/>
      </xdr:nvSpPr>
      <xdr:spPr>
        <a:xfrm>
          <a:off x="8362627" y="6691716"/>
          <a:ext cx="879852" cy="314809"/>
        </a:xfrm>
        <a:prstGeom prst="donut">
          <a:avLst>
            <a:gd name="adj" fmla="val 557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9</xdr:col>
      <xdr:colOff>153368</xdr:colOff>
      <xdr:row>16</xdr:row>
      <xdr:rowOff>185656</xdr:rowOff>
    </xdr:from>
    <xdr:to>
      <xdr:col>10</xdr:col>
      <xdr:colOff>26476</xdr:colOff>
      <xdr:row>17</xdr:row>
      <xdr:rowOff>113008</xdr:rowOff>
    </xdr:to>
    <xdr:sp macro="" textlink="">
      <xdr:nvSpPr>
        <xdr:cNvPr id="20" name="フレーム 19"/>
        <xdr:cNvSpPr/>
      </xdr:nvSpPr>
      <xdr:spPr>
        <a:xfrm>
          <a:off x="10404851" y="8168898"/>
          <a:ext cx="914400" cy="435890"/>
        </a:xfrm>
        <a:prstGeom prst="frame">
          <a:avLst>
            <a:gd name="adj1" fmla="val 2528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290592</xdr:colOff>
      <xdr:row>17</xdr:row>
      <xdr:rowOff>266376</xdr:rowOff>
    </xdr:from>
    <xdr:to>
      <xdr:col>10</xdr:col>
      <xdr:colOff>8071</xdr:colOff>
      <xdr:row>18</xdr:row>
      <xdr:rowOff>314809</xdr:rowOff>
    </xdr:to>
    <xdr:sp macro="" textlink="">
      <xdr:nvSpPr>
        <xdr:cNvPr id="21" name="四角形吹き出し 20"/>
        <xdr:cNvSpPr/>
      </xdr:nvSpPr>
      <xdr:spPr>
        <a:xfrm>
          <a:off x="9500783" y="8758156"/>
          <a:ext cx="1800063" cy="556971"/>
        </a:xfrm>
        <a:prstGeom prst="wedgeRectCallout">
          <a:avLst>
            <a:gd name="adj1" fmla="val 20657"/>
            <a:gd name="adj2" fmla="val -6662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申請書の申請金額と一致しているか確認</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3</xdr:col>
      <xdr:colOff>161440</xdr:colOff>
      <xdr:row>4</xdr:row>
      <xdr:rowOff>217945</xdr:rowOff>
    </xdr:from>
    <xdr:to>
      <xdr:col>4</xdr:col>
      <xdr:colOff>34547</xdr:colOff>
      <xdr:row>5</xdr:row>
      <xdr:rowOff>56504</xdr:rowOff>
    </xdr:to>
    <xdr:sp macro="" textlink="">
      <xdr:nvSpPr>
        <xdr:cNvPr id="16" name="フレーム 15"/>
        <xdr:cNvSpPr/>
      </xdr:nvSpPr>
      <xdr:spPr>
        <a:xfrm>
          <a:off x="4036016" y="2034153"/>
          <a:ext cx="914400" cy="34709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161440</xdr:colOff>
      <xdr:row>7</xdr:row>
      <xdr:rowOff>209873</xdr:rowOff>
    </xdr:from>
    <xdr:to>
      <xdr:col>4</xdr:col>
      <xdr:colOff>34547</xdr:colOff>
      <xdr:row>8</xdr:row>
      <xdr:rowOff>48432</xdr:rowOff>
    </xdr:to>
    <xdr:sp macro="" textlink="">
      <xdr:nvSpPr>
        <xdr:cNvPr id="18" name="フレーム 17"/>
        <xdr:cNvSpPr/>
      </xdr:nvSpPr>
      <xdr:spPr>
        <a:xfrm>
          <a:off x="4036016" y="3567839"/>
          <a:ext cx="914400" cy="34709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161440</xdr:colOff>
      <xdr:row>11</xdr:row>
      <xdr:rowOff>217945</xdr:rowOff>
    </xdr:from>
    <xdr:to>
      <xdr:col>4</xdr:col>
      <xdr:colOff>34547</xdr:colOff>
      <xdr:row>12</xdr:row>
      <xdr:rowOff>56504</xdr:rowOff>
    </xdr:to>
    <xdr:sp macro="" textlink="">
      <xdr:nvSpPr>
        <xdr:cNvPr id="22" name="フレーム 21"/>
        <xdr:cNvSpPr/>
      </xdr:nvSpPr>
      <xdr:spPr>
        <a:xfrm>
          <a:off x="4036016" y="5626208"/>
          <a:ext cx="914400" cy="34709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161440</xdr:colOff>
      <xdr:row>10</xdr:row>
      <xdr:rowOff>208904</xdr:rowOff>
    </xdr:from>
    <xdr:to>
      <xdr:col>4</xdr:col>
      <xdr:colOff>34547</xdr:colOff>
      <xdr:row>11</xdr:row>
      <xdr:rowOff>47463</xdr:rowOff>
    </xdr:to>
    <xdr:sp macro="" textlink="">
      <xdr:nvSpPr>
        <xdr:cNvPr id="23" name="フレーム 22"/>
        <xdr:cNvSpPr/>
      </xdr:nvSpPr>
      <xdr:spPr>
        <a:xfrm>
          <a:off x="4036016" y="5108629"/>
          <a:ext cx="914400" cy="34709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161440</xdr:colOff>
      <xdr:row>9</xdr:row>
      <xdr:rowOff>234090</xdr:rowOff>
    </xdr:from>
    <xdr:to>
      <xdr:col>4</xdr:col>
      <xdr:colOff>34547</xdr:colOff>
      <xdr:row>10</xdr:row>
      <xdr:rowOff>56504</xdr:rowOff>
    </xdr:to>
    <xdr:sp macro="" textlink="">
      <xdr:nvSpPr>
        <xdr:cNvPr id="24" name="フレーム 23"/>
        <xdr:cNvSpPr/>
      </xdr:nvSpPr>
      <xdr:spPr>
        <a:xfrm>
          <a:off x="4036016" y="4609132"/>
          <a:ext cx="914400" cy="34709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161440</xdr:colOff>
      <xdr:row>13</xdr:row>
      <xdr:rowOff>217945</xdr:rowOff>
    </xdr:from>
    <xdr:to>
      <xdr:col>4</xdr:col>
      <xdr:colOff>34547</xdr:colOff>
      <xdr:row>14</xdr:row>
      <xdr:rowOff>56504</xdr:rowOff>
    </xdr:to>
    <xdr:sp macro="" textlink="">
      <xdr:nvSpPr>
        <xdr:cNvPr id="25" name="フレーム 24"/>
        <xdr:cNvSpPr/>
      </xdr:nvSpPr>
      <xdr:spPr>
        <a:xfrm>
          <a:off x="4036016" y="6659428"/>
          <a:ext cx="914400" cy="34709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47625</xdr:colOff>
          <xdr:row>11</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87923</xdr:colOff>
      <xdr:row>27</xdr:row>
      <xdr:rowOff>168519</xdr:rowOff>
    </xdr:from>
    <xdr:to>
      <xdr:col>12</xdr:col>
      <xdr:colOff>102577</xdr:colOff>
      <xdr:row>29</xdr:row>
      <xdr:rowOff>51288</xdr:rowOff>
    </xdr:to>
    <xdr:sp macro="" textlink="">
      <xdr:nvSpPr>
        <xdr:cNvPr id="7" name="フレーム 6"/>
        <xdr:cNvSpPr/>
      </xdr:nvSpPr>
      <xdr:spPr>
        <a:xfrm>
          <a:off x="1458058" y="4762500"/>
          <a:ext cx="776654" cy="263769"/>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22</xdr:col>
      <xdr:colOff>146539</xdr:colOff>
      <xdr:row>16</xdr:row>
      <xdr:rowOff>80596</xdr:rowOff>
    </xdr:from>
    <xdr:to>
      <xdr:col>28</xdr:col>
      <xdr:colOff>15275</xdr:colOff>
      <xdr:row>17</xdr:row>
      <xdr:rowOff>204905</xdr:rowOff>
    </xdr:to>
    <xdr:sp macro="" textlink="">
      <xdr:nvSpPr>
        <xdr:cNvPr id="8" name="ドーナツ 7"/>
        <xdr:cNvSpPr/>
      </xdr:nvSpPr>
      <xdr:spPr>
        <a:xfrm>
          <a:off x="4117731" y="2527788"/>
          <a:ext cx="879852" cy="314809"/>
        </a:xfrm>
        <a:prstGeom prst="donut">
          <a:avLst>
            <a:gd name="adj" fmla="val 557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47625</xdr:colOff>
          <xdr:row>11</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139211</xdr:colOff>
      <xdr:row>50</xdr:row>
      <xdr:rowOff>161192</xdr:rowOff>
    </xdr:from>
    <xdr:to>
      <xdr:col>12</xdr:col>
      <xdr:colOff>159727</xdr:colOff>
      <xdr:row>52</xdr:row>
      <xdr:rowOff>21981</xdr:rowOff>
    </xdr:to>
    <xdr:sp macro="" textlink="">
      <xdr:nvSpPr>
        <xdr:cNvPr id="6" name="フレーム 5"/>
        <xdr:cNvSpPr/>
      </xdr:nvSpPr>
      <xdr:spPr>
        <a:xfrm>
          <a:off x="1509346" y="9231923"/>
          <a:ext cx="782516" cy="241789"/>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87923</xdr:colOff>
      <xdr:row>27</xdr:row>
      <xdr:rowOff>175846</xdr:rowOff>
    </xdr:from>
    <xdr:to>
      <xdr:col>12</xdr:col>
      <xdr:colOff>58615</xdr:colOff>
      <xdr:row>29</xdr:row>
      <xdr:rowOff>29307</xdr:rowOff>
    </xdr:to>
    <xdr:sp macro="" textlink="">
      <xdr:nvSpPr>
        <xdr:cNvPr id="7" name="フレーム 6"/>
        <xdr:cNvSpPr/>
      </xdr:nvSpPr>
      <xdr:spPr>
        <a:xfrm>
          <a:off x="1458058" y="4769827"/>
          <a:ext cx="732692" cy="234461"/>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23</xdr:col>
      <xdr:colOff>51288</xdr:colOff>
      <xdr:row>16</xdr:row>
      <xdr:rowOff>95251</xdr:rowOff>
    </xdr:from>
    <xdr:to>
      <xdr:col>28</xdr:col>
      <xdr:colOff>88544</xdr:colOff>
      <xdr:row>17</xdr:row>
      <xdr:rowOff>219560</xdr:rowOff>
    </xdr:to>
    <xdr:sp macro="" textlink="">
      <xdr:nvSpPr>
        <xdr:cNvPr id="9" name="ドーナツ 8"/>
        <xdr:cNvSpPr/>
      </xdr:nvSpPr>
      <xdr:spPr>
        <a:xfrm>
          <a:off x="4191000" y="2542443"/>
          <a:ext cx="879852" cy="314809"/>
        </a:xfrm>
        <a:prstGeom prst="donut">
          <a:avLst>
            <a:gd name="adj" fmla="val 557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22</xdr:col>
      <xdr:colOff>168519</xdr:colOff>
      <xdr:row>39</xdr:row>
      <xdr:rowOff>36634</xdr:rowOff>
    </xdr:from>
    <xdr:to>
      <xdr:col>28</xdr:col>
      <xdr:colOff>37255</xdr:colOff>
      <xdr:row>40</xdr:row>
      <xdr:rowOff>153616</xdr:rowOff>
    </xdr:to>
    <xdr:sp macro="" textlink="">
      <xdr:nvSpPr>
        <xdr:cNvPr id="10" name="ドーナツ 9"/>
        <xdr:cNvSpPr/>
      </xdr:nvSpPr>
      <xdr:spPr>
        <a:xfrm>
          <a:off x="4139711" y="6975230"/>
          <a:ext cx="879852" cy="314809"/>
        </a:xfrm>
        <a:prstGeom prst="donut">
          <a:avLst>
            <a:gd name="adj" fmla="val 557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47625</xdr:colOff>
          <xdr:row>11</xdr:row>
          <xdr:rowOff>28575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21981</xdr:colOff>
      <xdr:row>27</xdr:row>
      <xdr:rowOff>168521</xdr:rowOff>
    </xdr:from>
    <xdr:to>
      <xdr:col>12</xdr:col>
      <xdr:colOff>51289</xdr:colOff>
      <xdr:row>29</xdr:row>
      <xdr:rowOff>43963</xdr:rowOff>
    </xdr:to>
    <xdr:sp macro="" textlink="">
      <xdr:nvSpPr>
        <xdr:cNvPr id="5" name="フレーム 4"/>
        <xdr:cNvSpPr/>
      </xdr:nvSpPr>
      <xdr:spPr>
        <a:xfrm>
          <a:off x="1582616" y="4762502"/>
          <a:ext cx="600808" cy="256442"/>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33</xdr:col>
      <xdr:colOff>65942</xdr:colOff>
      <xdr:row>29</xdr:row>
      <xdr:rowOff>153866</xdr:rowOff>
    </xdr:from>
    <xdr:to>
      <xdr:col>39</xdr:col>
      <xdr:colOff>0</xdr:colOff>
      <xdr:row>31</xdr:row>
      <xdr:rowOff>0</xdr:rowOff>
    </xdr:to>
    <xdr:sp macro="" textlink="">
      <xdr:nvSpPr>
        <xdr:cNvPr id="6" name="フレーム 5"/>
        <xdr:cNvSpPr/>
      </xdr:nvSpPr>
      <xdr:spPr>
        <a:xfrm>
          <a:off x="5890846" y="5128847"/>
          <a:ext cx="945173" cy="227134"/>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22</xdr:col>
      <xdr:colOff>87924</xdr:colOff>
      <xdr:row>16</xdr:row>
      <xdr:rowOff>29307</xdr:rowOff>
    </xdr:from>
    <xdr:to>
      <xdr:col>27</xdr:col>
      <xdr:colOff>125180</xdr:colOff>
      <xdr:row>17</xdr:row>
      <xdr:rowOff>153616</xdr:rowOff>
    </xdr:to>
    <xdr:sp macro="" textlink="">
      <xdr:nvSpPr>
        <xdr:cNvPr id="7" name="ドーナツ 6"/>
        <xdr:cNvSpPr/>
      </xdr:nvSpPr>
      <xdr:spPr>
        <a:xfrm>
          <a:off x="4059116" y="2476499"/>
          <a:ext cx="879852" cy="314809"/>
        </a:xfrm>
        <a:prstGeom prst="donut">
          <a:avLst>
            <a:gd name="adj" fmla="val 557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47625</xdr:colOff>
          <xdr:row>11</xdr:row>
          <xdr:rowOff>28575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146537</xdr:colOff>
      <xdr:row>27</xdr:row>
      <xdr:rowOff>183173</xdr:rowOff>
    </xdr:from>
    <xdr:to>
      <xdr:col>12</xdr:col>
      <xdr:colOff>43961</xdr:colOff>
      <xdr:row>29</xdr:row>
      <xdr:rowOff>14652</xdr:rowOff>
    </xdr:to>
    <xdr:sp macro="" textlink="">
      <xdr:nvSpPr>
        <xdr:cNvPr id="5" name="フレーム 4"/>
        <xdr:cNvSpPr/>
      </xdr:nvSpPr>
      <xdr:spPr>
        <a:xfrm>
          <a:off x="1516672" y="4777154"/>
          <a:ext cx="659424" cy="212479"/>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23</xdr:col>
      <xdr:colOff>29308</xdr:colOff>
      <xdr:row>16</xdr:row>
      <xdr:rowOff>87923</xdr:rowOff>
    </xdr:from>
    <xdr:to>
      <xdr:col>28</xdr:col>
      <xdr:colOff>66564</xdr:colOff>
      <xdr:row>17</xdr:row>
      <xdr:rowOff>212232</xdr:rowOff>
    </xdr:to>
    <xdr:sp macro="" textlink="">
      <xdr:nvSpPr>
        <xdr:cNvPr id="7" name="ドーナツ 6"/>
        <xdr:cNvSpPr/>
      </xdr:nvSpPr>
      <xdr:spPr>
        <a:xfrm>
          <a:off x="4169020" y="2535115"/>
          <a:ext cx="879852" cy="314809"/>
        </a:xfrm>
        <a:prstGeom prst="donut">
          <a:avLst>
            <a:gd name="adj" fmla="val 557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129885</xdr:colOff>
      <xdr:row>6</xdr:row>
      <xdr:rowOff>77932</xdr:rowOff>
    </xdr:from>
    <xdr:to>
      <xdr:col>38</xdr:col>
      <xdr:colOff>147205</xdr:colOff>
      <xdr:row>8</xdr:row>
      <xdr:rowOff>77933</xdr:rowOff>
    </xdr:to>
    <xdr:sp macro="" textlink="">
      <xdr:nvSpPr>
        <xdr:cNvPr id="2" name="ドーナツ 1"/>
        <xdr:cNvSpPr/>
      </xdr:nvSpPr>
      <xdr:spPr>
        <a:xfrm>
          <a:off x="6502110" y="1497157"/>
          <a:ext cx="360220" cy="400051"/>
        </a:xfrm>
        <a:prstGeom prst="donut">
          <a:avLst>
            <a:gd name="adj" fmla="val 10693"/>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8660</xdr:colOff>
      <xdr:row>30</xdr:row>
      <xdr:rowOff>51956</xdr:rowOff>
    </xdr:from>
    <xdr:to>
      <xdr:col>5</xdr:col>
      <xdr:colOff>129887</xdr:colOff>
      <xdr:row>31</xdr:row>
      <xdr:rowOff>8660</xdr:rowOff>
    </xdr:to>
    <xdr:sp macro="" textlink="">
      <xdr:nvSpPr>
        <xdr:cNvPr id="3" name="ドーナツ 2"/>
        <xdr:cNvSpPr/>
      </xdr:nvSpPr>
      <xdr:spPr>
        <a:xfrm flipH="1">
          <a:off x="894485" y="6024131"/>
          <a:ext cx="121227" cy="128154"/>
        </a:xfrm>
        <a:prstGeom prst="donut">
          <a:avLst>
            <a:gd name="adj" fmla="val 995"/>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0</xdr:colOff>
      <xdr:row>30</xdr:row>
      <xdr:rowOff>0</xdr:rowOff>
    </xdr:from>
    <xdr:to>
      <xdr:col>13</xdr:col>
      <xdr:colOff>121227</xdr:colOff>
      <xdr:row>30</xdr:row>
      <xdr:rowOff>129886</xdr:rowOff>
    </xdr:to>
    <xdr:sp macro="" textlink="">
      <xdr:nvSpPr>
        <xdr:cNvPr id="4" name="ドーナツ 3"/>
        <xdr:cNvSpPr/>
      </xdr:nvSpPr>
      <xdr:spPr>
        <a:xfrm flipH="1">
          <a:off x="2257425" y="5972175"/>
          <a:ext cx="121227" cy="129886"/>
        </a:xfrm>
        <a:prstGeom prst="donut">
          <a:avLst>
            <a:gd name="adj" fmla="val 995"/>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8660</xdr:colOff>
      <xdr:row>30</xdr:row>
      <xdr:rowOff>25977</xdr:rowOff>
    </xdr:from>
    <xdr:to>
      <xdr:col>15</xdr:col>
      <xdr:colOff>129887</xdr:colOff>
      <xdr:row>30</xdr:row>
      <xdr:rowOff>155863</xdr:rowOff>
    </xdr:to>
    <xdr:sp macro="" textlink="">
      <xdr:nvSpPr>
        <xdr:cNvPr id="5" name="ドーナツ 4"/>
        <xdr:cNvSpPr/>
      </xdr:nvSpPr>
      <xdr:spPr>
        <a:xfrm flipH="1">
          <a:off x="2780435" y="5998152"/>
          <a:ext cx="121227" cy="129886"/>
        </a:xfrm>
        <a:prstGeom prst="donut">
          <a:avLst>
            <a:gd name="adj" fmla="val 995"/>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329045</xdr:colOff>
      <xdr:row>12</xdr:row>
      <xdr:rowOff>181840</xdr:rowOff>
    </xdr:from>
    <xdr:to>
      <xdr:col>20</xdr:col>
      <xdr:colOff>31173</xdr:colOff>
      <xdr:row>15</xdr:row>
      <xdr:rowOff>60613</xdr:rowOff>
    </xdr:to>
    <xdr:sp macro="" textlink="">
      <xdr:nvSpPr>
        <xdr:cNvPr id="10" name="フレーム 9"/>
        <xdr:cNvSpPr/>
      </xdr:nvSpPr>
      <xdr:spPr>
        <a:xfrm>
          <a:off x="2779568" y="3091295"/>
          <a:ext cx="914400" cy="519545"/>
        </a:xfrm>
        <a:prstGeom prst="frame">
          <a:avLst>
            <a:gd name="adj1" fmla="val 1028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4_&#20171;&#35703;&#20107;&#26989;&#20418;2/&#9733;&#9733;&#9733;&#12467;&#12525;&#12490;&#20171;&#35703;&#12469;&#12540;&#12499;&#12473;&#20107;&#26989;&#25152;&#31561;&#12395;&#23550;&#12377;&#12427;&#12469;&#12540;&#12499;&#12473;&#32153;&#32154;&#25903;&#25588;&#20107;&#26989;/&#65299;_&#30476;&#20132;&#20184;&#35201;&#32177;/&#25903;&#25588;&#37329;&#20132;&#20184;&#35201;&#32177;/&#25903;&#25588;&#37329;&#27096;&#24335;/HP/01HP&#27096;&#24335;/01&#20132;&#20184;&#30003;&#35531;/shinsei_kisaire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申請額一覧"/>
      <sheetName val="別添"/>
      <sheetName val="個票1"/>
      <sheetName val="個票２"/>
      <sheetName val="個票３"/>
      <sheetName val="個票４"/>
      <sheetName val="計算用"/>
    </sheetNames>
    <sheetDataSet>
      <sheetData sheetId="0"/>
      <sheetData sheetId="1">
        <row r="5">
          <cell r="H5">
            <v>1777</v>
          </cell>
          <cell r="I5">
            <v>0</v>
          </cell>
          <cell r="J5">
            <v>200</v>
          </cell>
          <cell r="K5">
            <v>1977</v>
          </cell>
        </row>
        <row r="6">
          <cell r="H6">
            <v>318</v>
          </cell>
          <cell r="I6">
            <v>10.5</v>
          </cell>
          <cell r="J6">
            <v>0</v>
          </cell>
          <cell r="K6">
            <v>328.5</v>
          </cell>
        </row>
        <row r="7">
          <cell r="H7">
            <v>730</v>
          </cell>
          <cell r="I7">
            <v>0</v>
          </cell>
          <cell r="J7">
            <v>0</v>
          </cell>
          <cell r="K7">
            <v>730</v>
          </cell>
        </row>
        <row r="8">
          <cell r="H8">
            <v>0</v>
          </cell>
          <cell r="I8">
            <v>0</v>
          </cell>
          <cell r="J8">
            <v>0</v>
          </cell>
          <cell r="K8">
            <v>0</v>
          </cell>
        </row>
        <row r="9">
          <cell r="H9">
            <v>0</v>
          </cell>
          <cell r="I9">
            <v>0</v>
          </cell>
          <cell r="J9">
            <v>0</v>
          </cell>
          <cell r="K9">
            <v>0</v>
          </cell>
        </row>
        <row r="10">
          <cell r="H10">
            <v>0</v>
          </cell>
          <cell r="I10">
            <v>0</v>
          </cell>
          <cell r="J10">
            <v>0</v>
          </cell>
          <cell r="K10">
            <v>0</v>
          </cell>
        </row>
        <row r="11">
          <cell r="H11">
            <v>0</v>
          </cell>
          <cell r="I11">
            <v>0</v>
          </cell>
          <cell r="J11">
            <v>0</v>
          </cell>
          <cell r="K11">
            <v>0</v>
          </cell>
        </row>
        <row r="12">
          <cell r="H12">
            <v>0</v>
          </cell>
          <cell r="I12">
            <v>0</v>
          </cell>
          <cell r="J12">
            <v>0</v>
          </cell>
          <cell r="K12">
            <v>0</v>
          </cell>
        </row>
        <row r="13">
          <cell r="H13">
            <v>0</v>
          </cell>
          <cell r="I13">
            <v>0</v>
          </cell>
          <cell r="J13">
            <v>0</v>
          </cell>
          <cell r="K13">
            <v>0</v>
          </cell>
        </row>
        <row r="14">
          <cell r="H14">
            <v>0</v>
          </cell>
          <cell r="I14">
            <v>0</v>
          </cell>
          <cell r="J14">
            <v>0</v>
          </cell>
          <cell r="K14">
            <v>0</v>
          </cell>
        </row>
        <row r="15">
          <cell r="H15">
            <v>0</v>
          </cell>
          <cell r="I15">
            <v>0</v>
          </cell>
          <cell r="J15">
            <v>0</v>
          </cell>
          <cell r="K15">
            <v>0</v>
          </cell>
        </row>
        <row r="16">
          <cell r="H16">
            <v>0</v>
          </cell>
          <cell r="I16">
            <v>0</v>
          </cell>
          <cell r="J16">
            <v>0</v>
          </cell>
          <cell r="K16">
            <v>0</v>
          </cell>
        </row>
        <row r="17">
          <cell r="H17">
            <v>0</v>
          </cell>
          <cell r="I17">
            <v>0</v>
          </cell>
          <cell r="J17">
            <v>0</v>
          </cell>
          <cell r="K17">
            <v>0</v>
          </cell>
        </row>
        <row r="18">
          <cell r="H18">
            <v>0</v>
          </cell>
          <cell r="I18">
            <v>0</v>
          </cell>
          <cell r="J18">
            <v>0</v>
          </cell>
          <cell r="K18">
            <v>0</v>
          </cell>
        </row>
        <row r="19">
          <cell r="H19">
            <v>0</v>
          </cell>
          <cell r="I19">
            <v>0</v>
          </cell>
          <cell r="J19">
            <v>0</v>
          </cell>
          <cell r="K19">
            <v>0</v>
          </cell>
        </row>
        <row r="20">
          <cell r="H20">
            <v>0</v>
          </cell>
          <cell r="I20">
            <v>0</v>
          </cell>
          <cell r="J20">
            <v>0</v>
          </cell>
          <cell r="K20">
            <v>0</v>
          </cell>
        </row>
        <row r="21">
          <cell r="H21">
            <v>0</v>
          </cell>
          <cell r="I21">
            <v>0</v>
          </cell>
          <cell r="J21">
            <v>0</v>
          </cell>
          <cell r="K21">
            <v>0</v>
          </cell>
        </row>
        <row r="22">
          <cell r="H22">
            <v>0</v>
          </cell>
          <cell r="I22">
            <v>0</v>
          </cell>
          <cell r="J22">
            <v>0</v>
          </cell>
          <cell r="K22">
            <v>0</v>
          </cell>
        </row>
        <row r="23">
          <cell r="H23">
            <v>0</v>
          </cell>
          <cell r="I23">
            <v>0</v>
          </cell>
          <cell r="J23">
            <v>0</v>
          </cell>
          <cell r="K23">
            <v>0</v>
          </cell>
        </row>
        <row r="24">
          <cell r="H24">
            <v>0</v>
          </cell>
          <cell r="I24">
            <v>0</v>
          </cell>
          <cell r="J24">
            <v>0</v>
          </cell>
          <cell r="K24">
            <v>0</v>
          </cell>
        </row>
        <row r="25">
          <cell r="H25">
            <v>0</v>
          </cell>
          <cell r="I25">
            <v>0</v>
          </cell>
          <cell r="J25">
            <v>0</v>
          </cell>
          <cell r="K25">
            <v>0</v>
          </cell>
        </row>
        <row r="26">
          <cell r="H26">
            <v>0</v>
          </cell>
          <cell r="I26">
            <v>0</v>
          </cell>
          <cell r="J26">
            <v>0</v>
          </cell>
          <cell r="K26">
            <v>0</v>
          </cell>
        </row>
        <row r="27">
          <cell r="H27">
            <v>0</v>
          </cell>
          <cell r="I27">
            <v>0</v>
          </cell>
          <cell r="J27">
            <v>0</v>
          </cell>
          <cell r="K27">
            <v>0</v>
          </cell>
        </row>
        <row r="28">
          <cell r="H28">
            <v>0</v>
          </cell>
          <cell r="I28">
            <v>0</v>
          </cell>
          <cell r="J28">
            <v>0</v>
          </cell>
          <cell r="K28">
            <v>0</v>
          </cell>
        </row>
        <row r="29">
          <cell r="H29">
            <v>0</v>
          </cell>
          <cell r="I29">
            <v>0</v>
          </cell>
          <cell r="J29">
            <v>0</v>
          </cell>
          <cell r="K29">
            <v>0</v>
          </cell>
        </row>
        <row r="30">
          <cell r="H30">
            <v>0</v>
          </cell>
          <cell r="I30">
            <v>0</v>
          </cell>
          <cell r="J30">
            <v>0</v>
          </cell>
          <cell r="K30">
            <v>0</v>
          </cell>
        </row>
        <row r="31">
          <cell r="H31">
            <v>0</v>
          </cell>
          <cell r="I31">
            <v>0</v>
          </cell>
          <cell r="J31">
            <v>0</v>
          </cell>
          <cell r="K31">
            <v>0</v>
          </cell>
        </row>
        <row r="32">
          <cell r="H32">
            <v>0</v>
          </cell>
          <cell r="I32">
            <v>0</v>
          </cell>
          <cell r="J32">
            <v>0</v>
          </cell>
          <cell r="K32">
            <v>0</v>
          </cell>
        </row>
        <row r="33">
          <cell r="H33">
            <v>0</v>
          </cell>
          <cell r="I33">
            <v>0</v>
          </cell>
          <cell r="J33">
            <v>0</v>
          </cell>
          <cell r="K33">
            <v>0</v>
          </cell>
        </row>
        <row r="34">
          <cell r="H34">
            <v>0</v>
          </cell>
          <cell r="I34">
            <v>0</v>
          </cell>
          <cell r="J34">
            <v>0</v>
          </cell>
          <cell r="K34">
            <v>0</v>
          </cell>
        </row>
        <row r="35">
          <cell r="H35">
            <v>0</v>
          </cell>
          <cell r="I35">
            <v>0</v>
          </cell>
          <cell r="J35">
            <v>0</v>
          </cell>
          <cell r="K35">
            <v>0</v>
          </cell>
        </row>
        <row r="36">
          <cell r="H36">
            <v>0</v>
          </cell>
          <cell r="I36">
            <v>0</v>
          </cell>
          <cell r="J36">
            <v>0</v>
          </cell>
          <cell r="K36">
            <v>0</v>
          </cell>
        </row>
        <row r="37">
          <cell r="H37">
            <v>0</v>
          </cell>
          <cell r="I37">
            <v>0</v>
          </cell>
          <cell r="J37">
            <v>0</v>
          </cell>
          <cell r="K37">
            <v>0</v>
          </cell>
        </row>
        <row r="38">
          <cell r="H38">
            <v>0</v>
          </cell>
          <cell r="I38">
            <v>0</v>
          </cell>
          <cell r="J38">
            <v>0</v>
          </cell>
          <cell r="K38">
            <v>0</v>
          </cell>
        </row>
        <row r="39">
          <cell r="H39">
            <v>0</v>
          </cell>
          <cell r="I39">
            <v>0</v>
          </cell>
          <cell r="J39">
            <v>0</v>
          </cell>
          <cell r="K39">
            <v>0</v>
          </cell>
        </row>
        <row r="40">
          <cell r="H40">
            <v>0</v>
          </cell>
          <cell r="I40">
            <v>0</v>
          </cell>
          <cell r="J40">
            <v>0</v>
          </cell>
          <cell r="K40">
            <v>0</v>
          </cell>
        </row>
        <row r="41">
          <cell r="H41">
            <v>0</v>
          </cell>
          <cell r="I41">
            <v>0</v>
          </cell>
          <cell r="J41">
            <v>0</v>
          </cell>
          <cell r="K41">
            <v>0</v>
          </cell>
        </row>
        <row r="42">
          <cell r="H42">
            <v>0</v>
          </cell>
          <cell r="I42">
            <v>0</v>
          </cell>
          <cell r="J42">
            <v>0</v>
          </cell>
          <cell r="K42">
            <v>0</v>
          </cell>
        </row>
        <row r="43">
          <cell r="H43">
            <v>0</v>
          </cell>
          <cell r="I43">
            <v>0</v>
          </cell>
          <cell r="J43">
            <v>0</v>
          </cell>
          <cell r="K43">
            <v>0</v>
          </cell>
        </row>
        <row r="44">
          <cell r="H44">
            <v>0</v>
          </cell>
          <cell r="I44">
            <v>0</v>
          </cell>
          <cell r="J44">
            <v>0</v>
          </cell>
          <cell r="K44">
            <v>0</v>
          </cell>
        </row>
        <row r="45">
          <cell r="H45">
            <v>0</v>
          </cell>
          <cell r="I45">
            <v>0</v>
          </cell>
          <cell r="J45">
            <v>0</v>
          </cell>
          <cell r="K45">
            <v>0</v>
          </cell>
        </row>
        <row r="46">
          <cell r="H46">
            <v>0</v>
          </cell>
          <cell r="I46">
            <v>0</v>
          </cell>
          <cell r="J46">
            <v>0</v>
          </cell>
          <cell r="K46">
            <v>0</v>
          </cell>
        </row>
        <row r="47">
          <cell r="H47">
            <v>0</v>
          </cell>
          <cell r="I47">
            <v>0</v>
          </cell>
          <cell r="J47">
            <v>0</v>
          </cell>
          <cell r="K47">
            <v>0</v>
          </cell>
        </row>
        <row r="48">
          <cell r="H48">
            <v>0</v>
          </cell>
          <cell r="I48">
            <v>0</v>
          </cell>
          <cell r="J48">
            <v>0</v>
          </cell>
          <cell r="K48">
            <v>0</v>
          </cell>
        </row>
        <row r="49">
          <cell r="H49">
            <v>0</v>
          </cell>
          <cell r="I49">
            <v>0</v>
          </cell>
          <cell r="J49">
            <v>0</v>
          </cell>
          <cell r="K49">
            <v>0</v>
          </cell>
        </row>
        <row r="50">
          <cell r="H50">
            <v>0</v>
          </cell>
          <cell r="I50">
            <v>0</v>
          </cell>
          <cell r="J50">
            <v>0</v>
          </cell>
          <cell r="K50">
            <v>0</v>
          </cell>
        </row>
        <row r="51">
          <cell r="H51">
            <v>0</v>
          </cell>
          <cell r="I51">
            <v>0</v>
          </cell>
          <cell r="J51">
            <v>0</v>
          </cell>
          <cell r="K51">
            <v>0</v>
          </cell>
        </row>
        <row r="52">
          <cell r="H52">
            <v>0</v>
          </cell>
          <cell r="I52">
            <v>0</v>
          </cell>
          <cell r="J52">
            <v>0</v>
          </cell>
          <cell r="K52">
            <v>0</v>
          </cell>
        </row>
        <row r="53">
          <cell r="H53">
            <v>0</v>
          </cell>
          <cell r="I53">
            <v>0</v>
          </cell>
          <cell r="J53">
            <v>0</v>
          </cell>
          <cell r="K53">
            <v>0</v>
          </cell>
        </row>
        <row r="54">
          <cell r="H54">
            <v>0</v>
          </cell>
          <cell r="I54">
            <v>0</v>
          </cell>
          <cell r="J54">
            <v>0</v>
          </cell>
          <cell r="K54">
            <v>0</v>
          </cell>
        </row>
        <row r="55">
          <cell r="H55">
            <v>0</v>
          </cell>
          <cell r="I55">
            <v>0</v>
          </cell>
          <cell r="J55">
            <v>0</v>
          </cell>
          <cell r="K55">
            <v>0</v>
          </cell>
        </row>
        <row r="56">
          <cell r="H56">
            <v>0</v>
          </cell>
          <cell r="I56">
            <v>0</v>
          </cell>
          <cell r="J56">
            <v>0</v>
          </cell>
          <cell r="K56">
            <v>0</v>
          </cell>
        </row>
        <row r="57">
          <cell r="H57">
            <v>0</v>
          </cell>
          <cell r="I57">
            <v>0</v>
          </cell>
          <cell r="J57">
            <v>0</v>
          </cell>
          <cell r="K57">
            <v>0</v>
          </cell>
        </row>
        <row r="58">
          <cell r="H58">
            <v>0</v>
          </cell>
          <cell r="I58">
            <v>0</v>
          </cell>
          <cell r="J58">
            <v>0</v>
          </cell>
          <cell r="K58">
            <v>0</v>
          </cell>
        </row>
        <row r="59">
          <cell r="H59">
            <v>0</v>
          </cell>
          <cell r="I59">
            <v>0</v>
          </cell>
          <cell r="J59">
            <v>0</v>
          </cell>
          <cell r="K59">
            <v>0</v>
          </cell>
        </row>
        <row r="60">
          <cell r="H60">
            <v>0</v>
          </cell>
          <cell r="I60">
            <v>0</v>
          </cell>
          <cell r="J60">
            <v>0</v>
          </cell>
          <cell r="K60">
            <v>0</v>
          </cell>
        </row>
        <row r="61">
          <cell r="H61">
            <v>0</v>
          </cell>
          <cell r="I61">
            <v>0</v>
          </cell>
          <cell r="J61">
            <v>0</v>
          </cell>
          <cell r="K61">
            <v>0</v>
          </cell>
        </row>
        <row r="62">
          <cell r="H62">
            <v>0</v>
          </cell>
          <cell r="I62">
            <v>0</v>
          </cell>
          <cell r="J62">
            <v>0</v>
          </cell>
          <cell r="K62">
            <v>0</v>
          </cell>
        </row>
        <row r="63">
          <cell r="H63">
            <v>0</v>
          </cell>
          <cell r="I63">
            <v>0</v>
          </cell>
          <cell r="J63">
            <v>0</v>
          </cell>
          <cell r="K63">
            <v>0</v>
          </cell>
        </row>
        <row r="64">
          <cell r="H64">
            <v>0</v>
          </cell>
          <cell r="I64">
            <v>0</v>
          </cell>
          <cell r="J64">
            <v>0</v>
          </cell>
          <cell r="K64">
            <v>0</v>
          </cell>
        </row>
        <row r="65">
          <cell r="H65">
            <v>0</v>
          </cell>
          <cell r="I65">
            <v>0</v>
          </cell>
          <cell r="J65">
            <v>0</v>
          </cell>
          <cell r="K65">
            <v>0</v>
          </cell>
        </row>
        <row r="66">
          <cell r="H66">
            <v>0</v>
          </cell>
          <cell r="I66">
            <v>0</v>
          </cell>
          <cell r="J66">
            <v>0</v>
          </cell>
          <cell r="K66">
            <v>0</v>
          </cell>
        </row>
        <row r="67">
          <cell r="H67">
            <v>0</v>
          </cell>
          <cell r="I67">
            <v>0</v>
          </cell>
          <cell r="J67">
            <v>0</v>
          </cell>
          <cell r="K67">
            <v>0</v>
          </cell>
        </row>
        <row r="68">
          <cell r="H68">
            <v>0</v>
          </cell>
          <cell r="I68">
            <v>0</v>
          </cell>
          <cell r="J68">
            <v>0</v>
          </cell>
          <cell r="K68">
            <v>0</v>
          </cell>
        </row>
        <row r="69">
          <cell r="H69">
            <v>0</v>
          </cell>
          <cell r="I69">
            <v>0</v>
          </cell>
          <cell r="J69">
            <v>0</v>
          </cell>
          <cell r="K69">
            <v>0</v>
          </cell>
        </row>
        <row r="70">
          <cell r="H70">
            <v>0</v>
          </cell>
          <cell r="I70">
            <v>0</v>
          </cell>
          <cell r="J70">
            <v>0</v>
          </cell>
          <cell r="K70">
            <v>0</v>
          </cell>
        </row>
        <row r="71">
          <cell r="H71">
            <v>0</v>
          </cell>
          <cell r="I71">
            <v>0</v>
          </cell>
          <cell r="J71">
            <v>0</v>
          </cell>
          <cell r="K71">
            <v>0</v>
          </cell>
        </row>
        <row r="72">
          <cell r="H72">
            <v>0</v>
          </cell>
          <cell r="I72">
            <v>0</v>
          </cell>
          <cell r="J72">
            <v>0</v>
          </cell>
          <cell r="K72">
            <v>0</v>
          </cell>
        </row>
        <row r="73">
          <cell r="H73">
            <v>0</v>
          </cell>
          <cell r="I73">
            <v>0</v>
          </cell>
          <cell r="J73">
            <v>0</v>
          </cell>
          <cell r="K73">
            <v>0</v>
          </cell>
        </row>
        <row r="74">
          <cell r="H74">
            <v>0</v>
          </cell>
          <cell r="I74">
            <v>0</v>
          </cell>
          <cell r="J74">
            <v>0</v>
          </cell>
          <cell r="K74">
            <v>0</v>
          </cell>
        </row>
        <row r="75">
          <cell r="H75">
            <v>0</v>
          </cell>
          <cell r="I75">
            <v>0</v>
          </cell>
          <cell r="J75">
            <v>0</v>
          </cell>
          <cell r="K75">
            <v>0</v>
          </cell>
        </row>
        <row r="76">
          <cell r="H76">
            <v>0</v>
          </cell>
          <cell r="I76">
            <v>0</v>
          </cell>
          <cell r="J76">
            <v>0</v>
          </cell>
          <cell r="K76">
            <v>0</v>
          </cell>
        </row>
        <row r="77">
          <cell r="H77">
            <v>0</v>
          </cell>
          <cell r="I77">
            <v>0</v>
          </cell>
          <cell r="J77">
            <v>0</v>
          </cell>
          <cell r="K77">
            <v>0</v>
          </cell>
        </row>
        <row r="78">
          <cell r="H78">
            <v>0</v>
          </cell>
          <cell r="I78">
            <v>0</v>
          </cell>
          <cell r="J78">
            <v>0</v>
          </cell>
          <cell r="K78">
            <v>0</v>
          </cell>
        </row>
        <row r="79">
          <cell r="H79">
            <v>0</v>
          </cell>
          <cell r="I79">
            <v>0</v>
          </cell>
          <cell r="J79">
            <v>0</v>
          </cell>
          <cell r="K79">
            <v>0</v>
          </cell>
        </row>
        <row r="80">
          <cell r="H80">
            <v>0</v>
          </cell>
          <cell r="I80">
            <v>0</v>
          </cell>
          <cell r="J80">
            <v>0</v>
          </cell>
          <cell r="K80">
            <v>0</v>
          </cell>
        </row>
        <row r="81">
          <cell r="H81">
            <v>0</v>
          </cell>
          <cell r="I81">
            <v>0</v>
          </cell>
          <cell r="J81">
            <v>0</v>
          </cell>
          <cell r="K81">
            <v>0</v>
          </cell>
        </row>
        <row r="82">
          <cell r="H82">
            <v>0</v>
          </cell>
          <cell r="I82">
            <v>0</v>
          </cell>
          <cell r="J82">
            <v>0</v>
          </cell>
          <cell r="K82">
            <v>0</v>
          </cell>
        </row>
        <row r="83">
          <cell r="H83">
            <v>0</v>
          </cell>
          <cell r="I83">
            <v>0</v>
          </cell>
          <cell r="J83">
            <v>0</v>
          </cell>
          <cell r="K83">
            <v>0</v>
          </cell>
        </row>
        <row r="84">
          <cell r="H84">
            <v>0</v>
          </cell>
          <cell r="I84">
            <v>0</v>
          </cell>
          <cell r="J84">
            <v>0</v>
          </cell>
          <cell r="K84">
            <v>0</v>
          </cell>
        </row>
        <row r="85">
          <cell r="H85">
            <v>0</v>
          </cell>
          <cell r="I85">
            <v>0</v>
          </cell>
          <cell r="J85">
            <v>0</v>
          </cell>
          <cell r="K85">
            <v>0</v>
          </cell>
        </row>
        <row r="86">
          <cell r="H86">
            <v>0</v>
          </cell>
          <cell r="I86">
            <v>0</v>
          </cell>
          <cell r="J86">
            <v>0</v>
          </cell>
          <cell r="K86">
            <v>0</v>
          </cell>
        </row>
        <row r="87">
          <cell r="H87">
            <v>0</v>
          </cell>
          <cell r="I87">
            <v>0</v>
          </cell>
          <cell r="J87">
            <v>0</v>
          </cell>
          <cell r="K87">
            <v>0</v>
          </cell>
        </row>
        <row r="88">
          <cell r="H88">
            <v>0</v>
          </cell>
          <cell r="I88">
            <v>0</v>
          </cell>
          <cell r="J88">
            <v>0</v>
          </cell>
          <cell r="K88">
            <v>0</v>
          </cell>
        </row>
        <row r="89">
          <cell r="H89">
            <v>0</v>
          </cell>
          <cell r="I89">
            <v>0</v>
          </cell>
          <cell r="J89">
            <v>0</v>
          </cell>
          <cell r="K89">
            <v>0</v>
          </cell>
        </row>
        <row r="90">
          <cell r="H90">
            <v>0</v>
          </cell>
          <cell r="I90">
            <v>0</v>
          </cell>
          <cell r="J90">
            <v>0</v>
          </cell>
          <cell r="K90">
            <v>0</v>
          </cell>
        </row>
        <row r="91">
          <cell r="H91">
            <v>0</v>
          </cell>
          <cell r="I91">
            <v>0</v>
          </cell>
          <cell r="J91">
            <v>0</v>
          </cell>
          <cell r="K91">
            <v>0</v>
          </cell>
        </row>
        <row r="92">
          <cell r="H92">
            <v>0</v>
          </cell>
          <cell r="I92">
            <v>0</v>
          </cell>
          <cell r="J92">
            <v>0</v>
          </cell>
          <cell r="K92">
            <v>0</v>
          </cell>
        </row>
        <row r="93">
          <cell r="H93">
            <v>0</v>
          </cell>
          <cell r="I93">
            <v>0</v>
          </cell>
          <cell r="J93">
            <v>0</v>
          </cell>
          <cell r="K93">
            <v>0</v>
          </cell>
        </row>
        <row r="94">
          <cell r="H94">
            <v>0</v>
          </cell>
          <cell r="I94">
            <v>0</v>
          </cell>
          <cell r="J94">
            <v>0</v>
          </cell>
          <cell r="K94">
            <v>0</v>
          </cell>
        </row>
        <row r="95">
          <cell r="H95">
            <v>0</v>
          </cell>
          <cell r="I95">
            <v>0</v>
          </cell>
          <cell r="J95">
            <v>0</v>
          </cell>
          <cell r="K95">
            <v>0</v>
          </cell>
        </row>
        <row r="96">
          <cell r="H96">
            <v>0</v>
          </cell>
          <cell r="I96">
            <v>0</v>
          </cell>
          <cell r="J96">
            <v>0</v>
          </cell>
          <cell r="K96">
            <v>0</v>
          </cell>
        </row>
        <row r="97">
          <cell r="H97">
            <v>0</v>
          </cell>
          <cell r="I97">
            <v>0</v>
          </cell>
          <cell r="J97">
            <v>0</v>
          </cell>
          <cell r="K97">
            <v>0</v>
          </cell>
        </row>
        <row r="98">
          <cell r="H98">
            <v>0</v>
          </cell>
          <cell r="I98">
            <v>0</v>
          </cell>
          <cell r="J98">
            <v>0</v>
          </cell>
          <cell r="K98">
            <v>0</v>
          </cell>
        </row>
        <row r="99">
          <cell r="H99">
            <v>0</v>
          </cell>
          <cell r="I99">
            <v>0</v>
          </cell>
          <cell r="J99">
            <v>0</v>
          </cell>
          <cell r="K99">
            <v>0</v>
          </cell>
        </row>
        <row r="100">
          <cell r="H100">
            <v>0</v>
          </cell>
          <cell r="I100">
            <v>0</v>
          </cell>
          <cell r="J100">
            <v>0</v>
          </cell>
          <cell r="K100">
            <v>0</v>
          </cell>
        </row>
        <row r="101">
          <cell r="H101">
            <v>0</v>
          </cell>
          <cell r="I101">
            <v>0</v>
          </cell>
          <cell r="J101">
            <v>0</v>
          </cell>
          <cell r="K101">
            <v>0</v>
          </cell>
        </row>
        <row r="102">
          <cell r="H102">
            <v>0</v>
          </cell>
          <cell r="I102">
            <v>0</v>
          </cell>
          <cell r="J102">
            <v>0</v>
          </cell>
          <cell r="K102">
            <v>0</v>
          </cell>
        </row>
        <row r="103">
          <cell r="H103">
            <v>0</v>
          </cell>
          <cell r="I103">
            <v>0</v>
          </cell>
          <cell r="J103">
            <v>0</v>
          </cell>
          <cell r="K103">
            <v>0</v>
          </cell>
        </row>
        <row r="104">
          <cell r="H104">
            <v>0</v>
          </cell>
          <cell r="I104">
            <v>0</v>
          </cell>
          <cell r="J104">
            <v>0</v>
          </cell>
          <cell r="K104">
            <v>0</v>
          </cell>
        </row>
      </sheetData>
      <sheetData sheetId="2">
        <row r="5">
          <cell r="L5">
            <v>885</v>
          </cell>
        </row>
        <row r="6">
          <cell r="L6">
            <v>1092</v>
          </cell>
        </row>
        <row r="7">
          <cell r="L7">
            <v>328.5</v>
          </cell>
        </row>
        <row r="8">
          <cell r="L8">
            <v>730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8">
          <cell r="L18">
            <v>0</v>
          </cell>
        </row>
        <row r="19">
          <cell r="L19">
            <v>0</v>
          </cell>
        </row>
        <row r="20">
          <cell r="L20">
            <v>0</v>
          </cell>
        </row>
        <row r="21">
          <cell r="L21">
            <v>0</v>
          </cell>
        </row>
        <row r="22">
          <cell r="L22">
            <v>0</v>
          </cell>
        </row>
        <row r="23">
          <cell r="L23">
            <v>0</v>
          </cell>
        </row>
        <row r="24">
          <cell r="L24">
            <v>0</v>
          </cell>
        </row>
        <row r="25">
          <cell r="L25">
            <v>0</v>
          </cell>
        </row>
        <row r="26">
          <cell r="L26">
            <v>0</v>
          </cell>
        </row>
        <row r="27">
          <cell r="L27">
            <v>0</v>
          </cell>
        </row>
        <row r="28">
          <cell r="L28">
            <v>0</v>
          </cell>
        </row>
        <row r="29">
          <cell r="L29">
            <v>0</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mailto:nara@&#8230;"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110" zoomScaleNormal="100" zoomScaleSheetLayoutView="110" workbookViewId="0">
      <selection activeCell="A11" sqref="A11"/>
    </sheetView>
  </sheetViews>
  <sheetFormatPr defaultRowHeight="13.5"/>
  <cols>
    <col min="1" max="1" width="9" customWidth="1"/>
  </cols>
  <sheetData>
    <row r="1" spans="1:10" ht="18.75">
      <c r="A1" s="177" t="s">
        <v>167</v>
      </c>
      <c r="B1" s="178"/>
      <c r="C1" s="178"/>
      <c r="D1" s="178"/>
      <c r="E1" s="178"/>
      <c r="F1" s="178"/>
      <c r="G1" s="178"/>
      <c r="H1" s="178"/>
      <c r="I1" s="178"/>
      <c r="J1" s="131"/>
    </row>
    <row r="2" spans="1:10" ht="18.75">
      <c r="A2" s="130"/>
      <c r="B2" s="130"/>
      <c r="C2" s="130"/>
      <c r="D2" s="130"/>
      <c r="E2" s="130"/>
      <c r="F2" s="130"/>
      <c r="G2" s="130"/>
      <c r="H2" s="130"/>
      <c r="I2" s="130"/>
      <c r="J2" s="130"/>
    </row>
    <row r="3" spans="1:10">
      <c r="A3" s="176" t="s">
        <v>156</v>
      </c>
      <c r="B3" s="176"/>
      <c r="C3" s="176"/>
      <c r="D3" s="176"/>
      <c r="E3" s="176"/>
      <c r="F3" s="176"/>
      <c r="G3" s="176"/>
      <c r="H3" s="176"/>
      <c r="I3" s="176"/>
      <c r="J3" s="176"/>
    </row>
    <row r="4" spans="1:10">
      <c r="A4" s="176" t="s">
        <v>157</v>
      </c>
      <c r="B4" s="176"/>
      <c r="C4" s="176"/>
      <c r="D4" s="176"/>
      <c r="E4" s="176"/>
      <c r="F4" s="176"/>
      <c r="G4" s="176"/>
      <c r="H4" s="176"/>
      <c r="I4" s="176"/>
      <c r="J4" s="176"/>
    </row>
    <row r="5" spans="1:10">
      <c r="A5" s="176" t="s">
        <v>238</v>
      </c>
      <c r="B5" s="176"/>
      <c r="C5" s="176"/>
      <c r="D5" s="176"/>
      <c r="E5" s="176"/>
      <c r="F5" s="176"/>
      <c r="G5" s="176"/>
      <c r="H5" s="176"/>
      <c r="I5" s="176"/>
      <c r="J5" s="176"/>
    </row>
    <row r="7" spans="1:10">
      <c r="A7" s="176" t="s">
        <v>158</v>
      </c>
      <c r="B7" s="176"/>
      <c r="C7" s="176"/>
      <c r="D7" s="176"/>
      <c r="E7" s="176"/>
      <c r="F7" s="176"/>
      <c r="G7" s="176"/>
      <c r="H7" s="176"/>
      <c r="I7" s="176"/>
      <c r="J7" s="176"/>
    </row>
    <row r="8" spans="1:10">
      <c r="A8" s="176" t="s">
        <v>239</v>
      </c>
      <c r="B8" s="176"/>
      <c r="C8" s="176"/>
      <c r="D8" s="176"/>
      <c r="E8" s="176"/>
      <c r="F8" s="176"/>
      <c r="G8" s="176"/>
      <c r="H8" s="176"/>
      <c r="I8" s="176"/>
      <c r="J8" s="176"/>
    </row>
    <row r="10" spans="1:10">
      <c r="A10" s="176" t="s">
        <v>169</v>
      </c>
      <c r="B10" s="176"/>
      <c r="C10" s="176"/>
      <c r="D10" s="176"/>
      <c r="E10" s="176"/>
      <c r="F10" s="176"/>
      <c r="G10" s="176"/>
      <c r="H10" s="176"/>
      <c r="I10" s="176"/>
      <c r="J10" s="176"/>
    </row>
    <row r="11" spans="1:10">
      <c r="A11" s="175" t="s">
        <v>168</v>
      </c>
    </row>
    <row r="13" spans="1:10">
      <c r="A13" s="176" t="s">
        <v>170</v>
      </c>
      <c r="B13" s="176"/>
      <c r="C13" s="176"/>
      <c r="D13" s="176"/>
      <c r="E13" s="176"/>
      <c r="F13" s="176"/>
      <c r="G13" s="176"/>
      <c r="H13" s="176"/>
      <c r="I13" s="176"/>
    </row>
    <row r="14" spans="1:10">
      <c r="A14" s="176" t="s">
        <v>171</v>
      </c>
      <c r="B14" s="176"/>
      <c r="C14" s="176"/>
      <c r="D14" s="176"/>
      <c r="E14" s="176"/>
      <c r="F14" s="176"/>
      <c r="G14" s="176"/>
      <c r="H14" s="176"/>
      <c r="I14" s="176"/>
    </row>
    <row r="15" spans="1:10">
      <c r="A15" s="176" t="s">
        <v>172</v>
      </c>
      <c r="B15" s="176"/>
      <c r="C15" s="176"/>
      <c r="D15" s="176"/>
      <c r="E15" s="176"/>
      <c r="F15" s="176"/>
      <c r="G15" s="176"/>
      <c r="H15" s="176"/>
      <c r="I15" s="176"/>
    </row>
    <row r="17" spans="1:9">
      <c r="A17" s="176" t="s">
        <v>174</v>
      </c>
      <c r="B17" s="176"/>
      <c r="C17" s="176"/>
      <c r="D17" s="176"/>
      <c r="E17" s="176"/>
      <c r="F17" s="176"/>
      <c r="G17" s="176"/>
      <c r="H17" s="176"/>
      <c r="I17" s="176"/>
    </row>
    <row r="18" spans="1:9">
      <c r="A18" s="176" t="s">
        <v>173</v>
      </c>
      <c r="B18" s="176"/>
      <c r="C18" s="176"/>
      <c r="D18" s="176"/>
      <c r="E18" s="176"/>
      <c r="F18" s="176"/>
      <c r="G18" s="176"/>
      <c r="H18" s="176"/>
      <c r="I18" s="176"/>
    </row>
    <row r="20" spans="1:9">
      <c r="A20" s="176" t="s">
        <v>175</v>
      </c>
      <c r="B20" s="176"/>
      <c r="C20" s="176"/>
      <c r="D20" s="176"/>
      <c r="E20" s="176"/>
      <c r="F20" s="176"/>
      <c r="G20" s="176"/>
      <c r="H20" s="176"/>
      <c r="I20" s="176"/>
    </row>
    <row r="21" spans="1:9">
      <c r="A21" s="176" t="s">
        <v>172</v>
      </c>
      <c r="B21" s="176"/>
      <c r="C21" s="176"/>
      <c r="D21" s="176"/>
      <c r="E21" s="176"/>
      <c r="F21" s="176"/>
      <c r="G21" s="176"/>
      <c r="H21" s="176"/>
      <c r="I21" s="176"/>
    </row>
    <row r="22" spans="1:9" ht="15" customHeight="1">
      <c r="A22" s="174" t="s">
        <v>240</v>
      </c>
    </row>
    <row r="23" spans="1:9" ht="16.5" customHeight="1">
      <c r="A23" s="174" t="s">
        <v>241</v>
      </c>
    </row>
    <row r="25" spans="1:9">
      <c r="A25" s="176" t="s">
        <v>178</v>
      </c>
      <c r="B25" s="176"/>
      <c r="C25" s="176"/>
      <c r="D25" s="176"/>
      <c r="E25" s="176"/>
      <c r="F25" s="176"/>
      <c r="G25" s="176"/>
      <c r="H25" s="176"/>
      <c r="I25" s="176"/>
    </row>
    <row r="27" spans="1:9">
      <c r="A27" s="176" t="s">
        <v>179</v>
      </c>
      <c r="B27" s="176"/>
      <c r="C27" s="176"/>
      <c r="D27" s="176"/>
      <c r="E27" s="176"/>
      <c r="F27" s="176"/>
      <c r="G27" s="176"/>
      <c r="H27" s="176"/>
      <c r="I27" s="176"/>
    </row>
    <row r="28" spans="1:9">
      <c r="A28" s="176" t="s">
        <v>180</v>
      </c>
      <c r="B28" s="176"/>
      <c r="C28" s="176"/>
      <c r="D28" s="176"/>
      <c r="E28" s="176"/>
      <c r="F28" s="176"/>
      <c r="G28" s="176"/>
      <c r="H28" s="176"/>
      <c r="I28" s="176"/>
    </row>
    <row r="30" spans="1:9">
      <c r="A30" s="176" t="s">
        <v>237</v>
      </c>
      <c r="B30" s="176"/>
      <c r="C30" s="176"/>
      <c r="D30" s="176"/>
      <c r="E30" s="176"/>
      <c r="F30" s="176"/>
      <c r="G30" s="176"/>
      <c r="H30" s="176"/>
      <c r="I30" s="176"/>
    </row>
  </sheetData>
  <mergeCells count="18">
    <mergeCell ref="A20:I20"/>
    <mergeCell ref="A25:I25"/>
    <mergeCell ref="A27:I27"/>
    <mergeCell ref="A28:I28"/>
    <mergeCell ref="A30:I30"/>
    <mergeCell ref="A1:I1"/>
    <mergeCell ref="A13:I13"/>
    <mergeCell ref="A14:I14"/>
    <mergeCell ref="A15:I15"/>
    <mergeCell ref="A17:I17"/>
    <mergeCell ref="A18:I18"/>
    <mergeCell ref="A21:I21"/>
    <mergeCell ref="A3:J3"/>
    <mergeCell ref="A4:J4"/>
    <mergeCell ref="A7:J7"/>
    <mergeCell ref="A8:J8"/>
    <mergeCell ref="A10:J10"/>
    <mergeCell ref="A5:J5"/>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9"/>
  <sheetViews>
    <sheetView tabSelected="1" view="pageBreakPreview" topLeftCell="A7" zoomScale="118" zoomScaleNormal="100" zoomScaleSheetLayoutView="118" workbookViewId="0">
      <selection activeCell="B11" sqref="B11:B13"/>
    </sheetView>
  </sheetViews>
  <sheetFormatPr defaultRowHeight="13.5"/>
  <cols>
    <col min="1" max="1" width="6.625" style="1" customWidth="1"/>
    <col min="2" max="2" width="20.75" style="1" customWidth="1"/>
    <col min="3" max="3" width="23.375" style="1" customWidth="1"/>
    <col min="4" max="6" width="13.625" style="1" customWidth="1"/>
    <col min="7" max="7" width="15.375" style="1" customWidth="1"/>
    <col min="8" max="10" width="13.625" style="1" customWidth="1"/>
    <col min="11" max="16384" width="9" style="1"/>
  </cols>
  <sheetData>
    <row r="1" spans="2:11" ht="39.950000000000003" customHeight="1">
      <c r="B1" s="1" t="s">
        <v>12</v>
      </c>
      <c r="G1" s="182" t="s">
        <v>164</v>
      </c>
      <c r="H1" s="182"/>
      <c r="I1" s="182"/>
      <c r="J1" s="129"/>
    </row>
    <row r="2" spans="2:11" ht="22.5" customHeight="1">
      <c r="K2" s="2" t="s">
        <v>0</v>
      </c>
    </row>
    <row r="3" spans="2:11" ht="40.5">
      <c r="B3" s="183" t="s">
        <v>16</v>
      </c>
      <c r="C3" s="184" t="s">
        <v>1</v>
      </c>
      <c r="D3" s="128" t="s">
        <v>2</v>
      </c>
      <c r="E3" s="127" t="s">
        <v>3</v>
      </c>
      <c r="F3" s="128" t="s">
        <v>4</v>
      </c>
      <c r="G3" s="127" t="s">
        <v>5</v>
      </c>
      <c r="H3" s="128" t="s">
        <v>6</v>
      </c>
      <c r="I3" s="127" t="s">
        <v>7</v>
      </c>
      <c r="J3" s="127" t="s">
        <v>161</v>
      </c>
      <c r="K3" s="128" t="s">
        <v>8</v>
      </c>
    </row>
    <row r="4" spans="2:11" ht="39.950000000000003" customHeight="1">
      <c r="B4" s="183"/>
      <c r="C4" s="184"/>
      <c r="D4" s="10" t="s">
        <v>151</v>
      </c>
      <c r="E4" s="10" t="s">
        <v>9</v>
      </c>
      <c r="F4" s="10" t="s">
        <v>152</v>
      </c>
      <c r="G4" s="10" t="s">
        <v>153</v>
      </c>
      <c r="H4" s="11" t="s">
        <v>154</v>
      </c>
      <c r="I4" s="119" t="s">
        <v>155</v>
      </c>
      <c r="J4" s="11" t="s">
        <v>162</v>
      </c>
      <c r="K4" s="12"/>
    </row>
    <row r="5" spans="2:11" ht="39.950000000000003" customHeight="1">
      <c r="B5" s="180" t="s">
        <v>165</v>
      </c>
      <c r="C5" s="9" t="s">
        <v>13</v>
      </c>
      <c r="D5" s="3">
        <v>885250</v>
      </c>
      <c r="E5" s="3">
        <v>0</v>
      </c>
      <c r="F5" s="5">
        <f>D5-E5</f>
        <v>885250</v>
      </c>
      <c r="G5" s="3">
        <v>885250</v>
      </c>
      <c r="H5" s="120">
        <v>1140000</v>
      </c>
      <c r="I5" s="125">
        <f>MIN(F5,G5,H5)</f>
        <v>885250</v>
      </c>
      <c r="J5" s="125">
        <f>ROUNDDOWN(I5,-3)</f>
        <v>885000</v>
      </c>
      <c r="K5" s="121"/>
    </row>
    <row r="6" spans="2:11" ht="39.950000000000003" customHeight="1">
      <c r="B6" s="181"/>
      <c r="C6" s="7" t="s">
        <v>14</v>
      </c>
      <c r="D6" s="4">
        <v>0</v>
      </c>
      <c r="E6" s="4">
        <v>0</v>
      </c>
      <c r="F6" s="5">
        <f t="shared" ref="F6:F7" si="0">D6-E6</f>
        <v>0</v>
      </c>
      <c r="G6" s="4">
        <v>0</v>
      </c>
      <c r="H6" s="122"/>
      <c r="I6" s="125">
        <f t="shared" ref="I6:I7" si="1">MIN(F6,G6,H6)</f>
        <v>0</v>
      </c>
      <c r="J6" s="125">
        <f>I6</f>
        <v>0</v>
      </c>
      <c r="K6" s="123"/>
    </row>
    <row r="7" spans="2:11" ht="41.25" customHeight="1">
      <c r="B7" s="181"/>
      <c r="C7" s="7" t="s">
        <v>15</v>
      </c>
      <c r="D7" s="4">
        <v>0</v>
      </c>
      <c r="E7" s="4">
        <v>0</v>
      </c>
      <c r="F7" s="5">
        <f t="shared" si="0"/>
        <v>0</v>
      </c>
      <c r="G7" s="4">
        <v>0</v>
      </c>
      <c r="H7" s="124">
        <v>0</v>
      </c>
      <c r="I7" s="125">
        <f t="shared" si="1"/>
        <v>0</v>
      </c>
      <c r="J7" s="125">
        <f t="shared" ref="J7:J16" si="2">ROUNDDOWN(I7,-3)</f>
        <v>0</v>
      </c>
      <c r="K7" s="123"/>
    </row>
    <row r="8" spans="2:11" ht="39.950000000000003" customHeight="1">
      <c r="B8" s="180" t="s">
        <v>166</v>
      </c>
      <c r="C8" s="9" t="s">
        <v>13</v>
      </c>
      <c r="D8" s="3">
        <v>1200850</v>
      </c>
      <c r="E8" s="3">
        <v>0</v>
      </c>
      <c r="F8" s="5">
        <f>D8-E8</f>
        <v>1200850</v>
      </c>
      <c r="G8" s="3">
        <v>1200850</v>
      </c>
      <c r="H8" s="120">
        <v>892000</v>
      </c>
      <c r="I8" s="125">
        <f>MIN(F8,G8,H8)</f>
        <v>892000</v>
      </c>
      <c r="J8" s="125">
        <f>ROUNDDOWN(I8,-3)</f>
        <v>892000</v>
      </c>
      <c r="K8" s="121"/>
    </row>
    <row r="9" spans="2:11" ht="39.950000000000003" customHeight="1">
      <c r="B9" s="181"/>
      <c r="C9" s="7" t="s">
        <v>14</v>
      </c>
      <c r="D9" s="4">
        <v>0</v>
      </c>
      <c r="E9" s="4">
        <v>0</v>
      </c>
      <c r="F9" s="5">
        <f t="shared" ref="F9:F10" si="3">D9-E9</f>
        <v>0</v>
      </c>
      <c r="G9" s="4">
        <v>0</v>
      </c>
      <c r="H9" s="122"/>
      <c r="I9" s="125">
        <f t="shared" ref="I9:I10" si="4">MIN(F9,G9,H9)</f>
        <v>0</v>
      </c>
      <c r="J9" s="125">
        <f>I9</f>
        <v>0</v>
      </c>
      <c r="K9" s="123"/>
    </row>
    <row r="10" spans="2:11" ht="41.25" customHeight="1">
      <c r="B10" s="181"/>
      <c r="C10" s="7" t="s">
        <v>15</v>
      </c>
      <c r="D10" s="4">
        <v>240000</v>
      </c>
      <c r="E10" s="4">
        <v>0</v>
      </c>
      <c r="F10" s="5">
        <f t="shared" si="3"/>
        <v>240000</v>
      </c>
      <c r="G10" s="4">
        <v>240000</v>
      </c>
      <c r="H10" s="124">
        <v>200000</v>
      </c>
      <c r="I10" s="125">
        <f t="shared" si="4"/>
        <v>200000</v>
      </c>
      <c r="J10" s="125">
        <f t="shared" si="2"/>
        <v>200000</v>
      </c>
      <c r="K10" s="123"/>
    </row>
    <row r="11" spans="2:11" ht="39.950000000000003" customHeight="1">
      <c r="B11" s="180" t="s">
        <v>176</v>
      </c>
      <c r="C11" s="9" t="s">
        <v>13</v>
      </c>
      <c r="D11" s="3">
        <v>318000</v>
      </c>
      <c r="E11" s="3">
        <v>0</v>
      </c>
      <c r="F11" s="5">
        <f>D11-E11</f>
        <v>318000</v>
      </c>
      <c r="G11" s="3">
        <v>318000</v>
      </c>
      <c r="H11" s="120">
        <v>534000</v>
      </c>
      <c r="I11" s="125">
        <f>MIN(F11,G11,H11)</f>
        <v>318000</v>
      </c>
      <c r="J11" s="125">
        <f>ROUNDDOWN(I11,-3)</f>
        <v>318000</v>
      </c>
      <c r="K11" s="121"/>
    </row>
    <row r="12" spans="2:11" ht="39.950000000000003" customHeight="1">
      <c r="B12" s="181"/>
      <c r="C12" s="7" t="s">
        <v>14</v>
      </c>
      <c r="D12" s="4">
        <v>10500</v>
      </c>
      <c r="E12" s="4">
        <v>0</v>
      </c>
      <c r="F12" s="5">
        <f t="shared" ref="F12:F13" si="5">D12-E12</f>
        <v>10500</v>
      </c>
      <c r="G12" s="4">
        <v>10500</v>
      </c>
      <c r="H12" s="122"/>
      <c r="I12" s="125">
        <f t="shared" ref="I12:I13" si="6">MIN(F12,G12,H12)</f>
        <v>10500</v>
      </c>
      <c r="J12" s="125">
        <f>I12</f>
        <v>10500</v>
      </c>
      <c r="K12" s="123"/>
    </row>
    <row r="13" spans="2:11" ht="41.25" customHeight="1">
      <c r="B13" s="181"/>
      <c r="C13" s="7" t="s">
        <v>15</v>
      </c>
      <c r="D13" s="4">
        <v>0</v>
      </c>
      <c r="E13" s="4">
        <v>0</v>
      </c>
      <c r="F13" s="5">
        <f t="shared" si="5"/>
        <v>0</v>
      </c>
      <c r="G13" s="4">
        <v>0</v>
      </c>
      <c r="H13" s="124">
        <v>0</v>
      </c>
      <c r="I13" s="125">
        <f t="shared" si="6"/>
        <v>0</v>
      </c>
      <c r="J13" s="125">
        <f t="shared" si="2"/>
        <v>0</v>
      </c>
      <c r="K13" s="123"/>
    </row>
    <row r="14" spans="2:11" ht="39.950000000000003" customHeight="1">
      <c r="B14" s="180" t="s">
        <v>177</v>
      </c>
      <c r="C14" s="9" t="s">
        <v>13</v>
      </c>
      <c r="D14" s="3">
        <v>730100</v>
      </c>
      <c r="E14" s="3">
        <v>0</v>
      </c>
      <c r="F14" s="5">
        <f>D14-E14</f>
        <v>730100</v>
      </c>
      <c r="G14" s="3">
        <v>730100</v>
      </c>
      <c r="H14" s="120">
        <v>1480000</v>
      </c>
      <c r="I14" s="125">
        <f>MIN(F14,G14,H14)</f>
        <v>730100</v>
      </c>
      <c r="J14" s="125">
        <f t="shared" si="2"/>
        <v>730000</v>
      </c>
      <c r="K14" s="121"/>
    </row>
    <row r="15" spans="2:11" ht="39.950000000000003" customHeight="1">
      <c r="B15" s="181"/>
      <c r="C15" s="7" t="s">
        <v>14</v>
      </c>
      <c r="D15" s="4">
        <v>0</v>
      </c>
      <c r="E15" s="4">
        <v>0</v>
      </c>
      <c r="F15" s="5">
        <f t="shared" ref="F15:F16" si="7">D15-E15</f>
        <v>0</v>
      </c>
      <c r="G15" s="4">
        <v>0</v>
      </c>
      <c r="H15" s="122"/>
      <c r="I15" s="125">
        <f t="shared" ref="I15:I16" si="8">MIN(F15,G15,H15)</f>
        <v>0</v>
      </c>
      <c r="J15" s="125">
        <f>I15</f>
        <v>0</v>
      </c>
      <c r="K15" s="123"/>
    </row>
    <row r="16" spans="2:11" ht="41.25" customHeight="1">
      <c r="B16" s="181"/>
      <c r="C16" s="7" t="s">
        <v>15</v>
      </c>
      <c r="D16" s="4">
        <v>0</v>
      </c>
      <c r="E16" s="4">
        <v>0</v>
      </c>
      <c r="F16" s="5">
        <f t="shared" si="7"/>
        <v>0</v>
      </c>
      <c r="G16" s="4">
        <v>0</v>
      </c>
      <c r="H16" s="124">
        <v>0</v>
      </c>
      <c r="I16" s="125">
        <f t="shared" si="8"/>
        <v>0</v>
      </c>
      <c r="J16" s="125">
        <f t="shared" si="2"/>
        <v>0</v>
      </c>
      <c r="K16" s="123"/>
    </row>
    <row r="17" spans="3:11" ht="39.950000000000003" customHeight="1">
      <c r="C17" s="128" t="s">
        <v>10</v>
      </c>
      <c r="D17" s="125">
        <f>SUM(D5:D16)</f>
        <v>3384700</v>
      </c>
      <c r="E17" s="125">
        <f>SUM(E5:E16)</f>
        <v>0</v>
      </c>
      <c r="F17" s="13">
        <f>SUM(F5:F16)</f>
        <v>3384700</v>
      </c>
      <c r="G17" s="6"/>
      <c r="H17" s="6"/>
      <c r="I17" s="126">
        <f>SUM(I5:I16)</f>
        <v>3035850</v>
      </c>
      <c r="J17" s="126">
        <f>SUM(J5:J16)</f>
        <v>3035500</v>
      </c>
      <c r="K17" s="5"/>
    </row>
    <row r="18" spans="3:11" ht="39.950000000000003" customHeight="1">
      <c r="C18" s="1" t="s">
        <v>11</v>
      </c>
      <c r="D18" s="8"/>
    </row>
    <row r="19" spans="3:11" ht="66.75" customHeight="1">
      <c r="C19" s="179" t="s">
        <v>163</v>
      </c>
      <c r="D19" s="179"/>
      <c r="E19" s="179"/>
      <c r="F19" s="179"/>
      <c r="G19" s="179"/>
      <c r="H19" s="179"/>
    </row>
  </sheetData>
  <mergeCells count="8">
    <mergeCell ref="C19:H19"/>
    <mergeCell ref="B11:B13"/>
    <mergeCell ref="B8:B10"/>
    <mergeCell ref="G1:I1"/>
    <mergeCell ref="B3:B4"/>
    <mergeCell ref="C3:C4"/>
    <mergeCell ref="B5:B7"/>
    <mergeCell ref="B14:B16"/>
  </mergeCells>
  <phoneticPr fontId="5"/>
  <pageMargins left="0.70866141732283472" right="0.70866141732283472" top="0.74803149606299213" bottom="0.74803149606299213"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F55"/>
  <sheetViews>
    <sheetView showZeros="0" view="pageBreakPreview" topLeftCell="A13" zoomScale="130" zoomScaleNormal="160" zoomScaleSheetLayoutView="130" workbookViewId="0">
      <selection activeCell="U17" sqref="U17"/>
    </sheetView>
  </sheetViews>
  <sheetFormatPr defaultColWidth="2.25" defaultRowHeight="13.5"/>
  <cols>
    <col min="1" max="1" width="2.25" style="14" customWidth="1"/>
    <col min="2" max="7" width="2.25" style="14"/>
    <col min="8" max="19" width="2.5" style="14" bestFit="1" customWidth="1"/>
    <col min="20" max="40" width="2.25" style="14"/>
    <col min="41" max="47" width="2.25" style="14" hidden="1" customWidth="1"/>
    <col min="48" max="78" width="2.25" style="14"/>
    <col min="79" max="79" width="49.125" style="14" hidden="1" customWidth="1"/>
    <col min="80" max="84" width="8.125" style="14" hidden="1" customWidth="1"/>
    <col min="85" max="87" width="8.125" style="14" customWidth="1"/>
    <col min="88" max="16384" width="2.25" style="14"/>
  </cols>
  <sheetData>
    <row r="1" spans="1:84">
      <c r="A1" s="14" t="s">
        <v>17</v>
      </c>
    </row>
    <row r="2" spans="1:84" ht="3" customHeight="1"/>
    <row r="3" spans="1:84">
      <c r="A3" s="296" t="s">
        <v>18</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8"/>
      <c r="CA3" s="15"/>
      <c r="CB3" s="16" t="s">
        <v>19</v>
      </c>
      <c r="CC3" s="15"/>
      <c r="CD3" s="15"/>
      <c r="CE3" s="16" t="s">
        <v>20</v>
      </c>
      <c r="CF3" s="15"/>
    </row>
    <row r="4" spans="1:84" ht="4.5"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CA4" s="15"/>
      <c r="CB4" s="16" t="s">
        <v>21</v>
      </c>
      <c r="CC4" s="16"/>
      <c r="CD4" s="16" t="s">
        <v>22</v>
      </c>
      <c r="CE4" s="16" t="s">
        <v>21</v>
      </c>
      <c r="CF4" s="15"/>
    </row>
    <row r="5" spans="1:84">
      <c r="A5" s="260" t="s">
        <v>23</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2"/>
      <c r="CA5" s="18" t="s">
        <v>24</v>
      </c>
      <c r="CB5" s="19">
        <v>892</v>
      </c>
      <c r="CC5" s="18" t="s">
        <v>25</v>
      </c>
      <c r="CD5" s="18"/>
      <c r="CE5" s="19">
        <v>200</v>
      </c>
      <c r="CF5" s="18" t="s">
        <v>25</v>
      </c>
    </row>
    <row r="6" spans="1:84" ht="4.5" customHeigh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CA6" s="18" t="s">
        <v>26</v>
      </c>
      <c r="CB6" s="19">
        <v>1137</v>
      </c>
      <c r="CC6" s="18" t="s">
        <v>25</v>
      </c>
      <c r="CD6" s="18"/>
      <c r="CE6" s="19">
        <v>200</v>
      </c>
      <c r="CF6" s="18" t="s">
        <v>25</v>
      </c>
    </row>
    <row r="7" spans="1:84" ht="17.25" customHeight="1">
      <c r="A7" s="212" t="s">
        <v>27</v>
      </c>
      <c r="B7" s="213"/>
      <c r="C7" s="213"/>
      <c r="D7" s="213"/>
      <c r="E7" s="213"/>
      <c r="F7" s="213"/>
      <c r="G7" s="214"/>
      <c r="H7" s="299" t="s">
        <v>28</v>
      </c>
      <c r="I7" s="300"/>
      <c r="J7" s="300"/>
      <c r="K7" s="300"/>
      <c r="L7" s="300"/>
      <c r="M7" s="300"/>
      <c r="N7" s="301"/>
      <c r="O7" s="212" t="s">
        <v>29</v>
      </c>
      <c r="P7" s="213"/>
      <c r="Q7" s="213"/>
      <c r="R7" s="213"/>
      <c r="S7" s="214"/>
      <c r="T7" s="302" t="s">
        <v>30</v>
      </c>
      <c r="U7" s="279"/>
      <c r="V7" s="279"/>
      <c r="W7" s="279"/>
      <c r="X7" s="279"/>
      <c r="Y7" s="279"/>
      <c r="Z7" s="279"/>
      <c r="AA7" s="279"/>
      <c r="AB7" s="279"/>
      <c r="AC7" s="279"/>
      <c r="AD7" s="279"/>
      <c r="AE7" s="279"/>
      <c r="AF7" s="279"/>
      <c r="AG7" s="279"/>
      <c r="AH7" s="279"/>
      <c r="AI7" s="279"/>
      <c r="AJ7" s="279"/>
      <c r="AK7" s="279"/>
      <c r="AL7" s="279"/>
      <c r="AM7" s="303"/>
      <c r="CA7" s="18" t="s">
        <v>31</v>
      </c>
      <c r="CB7" s="19">
        <v>1480</v>
      </c>
      <c r="CC7" s="18" t="s">
        <v>25</v>
      </c>
      <c r="CD7" s="18"/>
      <c r="CE7" s="19">
        <v>200</v>
      </c>
      <c r="CF7" s="18" t="s">
        <v>25</v>
      </c>
    </row>
    <row r="8" spans="1:84">
      <c r="A8" s="315" t="s">
        <v>32</v>
      </c>
      <c r="B8" s="316"/>
      <c r="C8" s="317"/>
      <c r="D8" s="212" t="s">
        <v>33</v>
      </c>
      <c r="E8" s="213"/>
      <c r="F8" s="213"/>
      <c r="G8" s="214"/>
      <c r="H8" s="212" t="s">
        <v>34</v>
      </c>
      <c r="I8" s="213"/>
      <c r="J8" s="213"/>
      <c r="K8" s="214"/>
      <c r="L8" s="212" t="s">
        <v>35</v>
      </c>
      <c r="M8" s="213"/>
      <c r="N8" s="213"/>
      <c r="O8" s="213"/>
      <c r="P8" s="213"/>
      <c r="Q8" s="213"/>
      <c r="R8" s="213"/>
      <c r="S8" s="213"/>
      <c r="T8" s="213"/>
      <c r="U8" s="213"/>
      <c r="V8" s="213"/>
      <c r="W8" s="213"/>
      <c r="X8" s="213"/>
      <c r="Y8" s="214"/>
      <c r="Z8" s="315" t="s">
        <v>36</v>
      </c>
      <c r="AA8" s="316"/>
      <c r="AB8" s="317"/>
      <c r="AC8" s="212" t="s">
        <v>37</v>
      </c>
      <c r="AD8" s="213"/>
      <c r="AE8" s="213"/>
      <c r="AF8" s="213"/>
      <c r="AG8" s="213"/>
      <c r="AH8" s="304" t="s">
        <v>38</v>
      </c>
      <c r="AI8" s="294"/>
      <c r="AJ8" s="294"/>
      <c r="AK8" s="294"/>
      <c r="AL8" s="294"/>
      <c r="AM8" s="295"/>
      <c r="AV8" s="21"/>
      <c r="CA8" s="22" t="s">
        <v>39</v>
      </c>
      <c r="CB8" s="19">
        <v>384</v>
      </c>
      <c r="CC8" s="18" t="s">
        <v>25</v>
      </c>
      <c r="CD8" s="18"/>
      <c r="CE8" s="19">
        <v>200</v>
      </c>
      <c r="CF8" s="18" t="s">
        <v>25</v>
      </c>
    </row>
    <row r="9" spans="1:84" ht="17.25" customHeight="1">
      <c r="A9" s="318"/>
      <c r="B9" s="319"/>
      <c r="C9" s="320"/>
      <c r="D9" s="305" t="s">
        <v>40</v>
      </c>
      <c r="E9" s="306"/>
      <c r="F9" s="306"/>
      <c r="G9" s="307"/>
      <c r="H9" s="308" t="s">
        <v>41</v>
      </c>
      <c r="I9" s="309"/>
      <c r="J9" s="309"/>
      <c r="K9" s="310"/>
      <c r="L9" s="221" t="s">
        <v>42</v>
      </c>
      <c r="M9" s="222"/>
      <c r="N9" s="222"/>
      <c r="O9" s="222"/>
      <c r="P9" s="222"/>
      <c r="Q9" s="222"/>
      <c r="R9" s="222"/>
      <c r="S9" s="222"/>
      <c r="T9" s="222"/>
      <c r="U9" s="222"/>
      <c r="V9" s="222"/>
      <c r="W9" s="222"/>
      <c r="X9" s="222"/>
      <c r="Y9" s="311"/>
      <c r="Z9" s="318"/>
      <c r="AA9" s="319"/>
      <c r="AB9" s="320"/>
      <c r="AC9" s="221" t="s">
        <v>43</v>
      </c>
      <c r="AD9" s="222"/>
      <c r="AE9" s="222"/>
      <c r="AF9" s="222"/>
      <c r="AG9" s="311"/>
      <c r="AH9" s="312" t="s">
        <v>44</v>
      </c>
      <c r="AI9" s="313"/>
      <c r="AJ9" s="313"/>
      <c r="AK9" s="313"/>
      <c r="AL9" s="313"/>
      <c r="AM9" s="314"/>
      <c r="CA9" s="18" t="s">
        <v>45</v>
      </c>
      <c r="CB9" s="19">
        <v>375</v>
      </c>
      <c r="CC9" s="18" t="s">
        <v>25</v>
      </c>
      <c r="CD9" s="18"/>
      <c r="CE9" s="19">
        <v>200</v>
      </c>
      <c r="CF9" s="18" t="s">
        <v>25</v>
      </c>
    </row>
    <row r="10" spans="1:84" s="21" customFormat="1" ht="20.25" customHeight="1">
      <c r="A10" s="283" t="s">
        <v>46</v>
      </c>
      <c r="B10" s="284"/>
      <c r="C10" s="284"/>
      <c r="D10" s="284"/>
      <c r="E10" s="284"/>
      <c r="F10" s="284"/>
      <c r="G10" s="284"/>
      <c r="H10" s="285" t="s">
        <v>47</v>
      </c>
      <c r="I10" s="286"/>
      <c r="J10" s="286"/>
      <c r="K10" s="286"/>
      <c r="L10" s="286"/>
      <c r="M10" s="286"/>
      <c r="N10" s="286"/>
      <c r="O10" s="286"/>
      <c r="P10" s="286"/>
      <c r="Q10" s="287"/>
      <c r="R10" s="288" t="s">
        <v>48</v>
      </c>
      <c r="S10" s="289"/>
      <c r="T10" s="289"/>
      <c r="U10" s="289"/>
      <c r="V10" s="289"/>
      <c r="W10" s="290"/>
      <c r="X10" s="291">
        <v>51</v>
      </c>
      <c r="Y10" s="292"/>
      <c r="Z10" s="293" t="s">
        <v>49</v>
      </c>
      <c r="AA10" s="294"/>
      <c r="AB10" s="295"/>
      <c r="AC10" s="279">
        <v>30</v>
      </c>
      <c r="AD10" s="279"/>
      <c r="AE10" s="223" t="s">
        <v>50</v>
      </c>
      <c r="AF10" s="224"/>
      <c r="AG10" s="276" t="s">
        <v>51</v>
      </c>
      <c r="AH10" s="277"/>
      <c r="AI10" s="278"/>
      <c r="AJ10" s="279">
        <v>20</v>
      </c>
      <c r="AK10" s="279"/>
      <c r="AL10" s="223" t="s">
        <v>50</v>
      </c>
      <c r="AM10" s="224"/>
      <c r="AP10" s="280"/>
      <c r="AQ10" s="280"/>
      <c r="AR10" s="280"/>
      <c r="AS10" s="280"/>
      <c r="AT10" s="280"/>
      <c r="AU10" s="280"/>
      <c r="CA10" s="18" t="s">
        <v>52</v>
      </c>
      <c r="CB10" s="19">
        <v>939</v>
      </c>
      <c r="CC10" s="18" t="s">
        <v>25</v>
      </c>
      <c r="CD10" s="18"/>
      <c r="CE10" s="19">
        <v>200</v>
      </c>
      <c r="CF10" s="18" t="s">
        <v>25</v>
      </c>
    </row>
    <row r="11" spans="1:84" s="21" customFormat="1" ht="18" customHeight="1">
      <c r="A11" s="281" t="s">
        <v>53</v>
      </c>
      <c r="B11" s="251"/>
      <c r="C11" s="251"/>
      <c r="D11" s="251"/>
      <c r="E11" s="251"/>
      <c r="F11" s="251"/>
      <c r="G11" s="251"/>
      <c r="H11" s="252"/>
      <c r="I11" s="23"/>
      <c r="J11" s="24" t="s">
        <v>54</v>
      </c>
      <c r="K11" s="25"/>
      <c r="L11" s="26"/>
      <c r="M11" s="26"/>
      <c r="N11" s="26"/>
      <c r="O11" s="26"/>
      <c r="P11" s="26"/>
      <c r="Q11" s="26"/>
      <c r="R11" s="26"/>
      <c r="S11" s="26"/>
      <c r="T11" s="26"/>
      <c r="U11" s="26"/>
      <c r="V11" s="26"/>
      <c r="W11" s="26"/>
      <c r="X11" s="26"/>
      <c r="Y11" s="23"/>
      <c r="Z11" s="24" t="s">
        <v>55</v>
      </c>
      <c r="AA11" s="25"/>
      <c r="AB11" s="26"/>
      <c r="AC11" s="26"/>
      <c r="AD11" s="26"/>
      <c r="AE11" s="26"/>
      <c r="AF11" s="26"/>
      <c r="AG11" s="26"/>
      <c r="AH11" s="26"/>
      <c r="AI11" s="26"/>
      <c r="AJ11" s="26"/>
      <c r="AK11" s="26"/>
      <c r="AL11" s="26"/>
      <c r="AM11" s="27"/>
      <c r="CA11" s="18" t="s">
        <v>56</v>
      </c>
      <c r="CB11" s="19">
        <v>1181</v>
      </c>
      <c r="CC11" s="18" t="s">
        <v>25</v>
      </c>
      <c r="CD11" s="18"/>
      <c r="CE11" s="19">
        <v>200</v>
      </c>
      <c r="CF11" s="18" t="s">
        <v>25</v>
      </c>
    </row>
    <row r="12" spans="1:84" s="21" customFormat="1" ht="18" customHeight="1">
      <c r="A12" s="282"/>
      <c r="B12" s="254"/>
      <c r="C12" s="254"/>
      <c r="D12" s="254"/>
      <c r="E12" s="254"/>
      <c r="F12" s="254"/>
      <c r="G12" s="254"/>
      <c r="H12" s="255"/>
      <c r="I12" s="28"/>
      <c r="J12" s="29" t="s">
        <v>57</v>
      </c>
      <c r="K12" s="30"/>
      <c r="L12" s="31"/>
      <c r="M12" s="31"/>
      <c r="N12" s="31"/>
      <c r="O12" s="31"/>
      <c r="P12" s="31"/>
      <c r="Q12" s="31"/>
      <c r="R12" s="31"/>
      <c r="S12" s="31"/>
      <c r="T12" s="31"/>
      <c r="U12" s="30"/>
      <c r="V12" s="31"/>
      <c r="W12" s="31"/>
      <c r="X12" s="31"/>
      <c r="Y12" s="32"/>
      <c r="Z12" s="33"/>
      <c r="AA12" s="30"/>
      <c r="AB12" s="31"/>
      <c r="AC12" s="31"/>
      <c r="AD12" s="31"/>
      <c r="AE12" s="31"/>
      <c r="AF12" s="31"/>
      <c r="AG12" s="31"/>
      <c r="AH12" s="31"/>
      <c r="AI12" s="31"/>
      <c r="AJ12" s="31"/>
      <c r="AK12" s="31"/>
      <c r="AL12" s="31"/>
      <c r="AM12" s="34"/>
      <c r="AV12" s="35"/>
      <c r="CA12" s="18" t="s">
        <v>58</v>
      </c>
      <c r="CB12" s="19">
        <v>1885</v>
      </c>
      <c r="CC12" s="18" t="s">
        <v>25</v>
      </c>
      <c r="CD12" s="18"/>
      <c r="CE12" s="19">
        <v>200</v>
      </c>
      <c r="CF12" s="18" t="s">
        <v>25</v>
      </c>
    </row>
    <row r="13" spans="1:84" s="21" customFormat="1" ht="3.75" customHeight="1">
      <c r="A13" s="36"/>
      <c r="B13" s="36"/>
      <c r="C13" s="36"/>
      <c r="D13" s="36"/>
      <c r="E13" s="36"/>
      <c r="F13" s="36"/>
      <c r="G13" s="36"/>
      <c r="H13" s="36"/>
      <c r="I13" s="25"/>
      <c r="J13" s="24"/>
      <c r="K13" s="25"/>
      <c r="L13" s="26"/>
      <c r="M13" s="26"/>
      <c r="N13" s="26"/>
      <c r="O13" s="26"/>
      <c r="P13" s="26"/>
      <c r="Q13" s="26"/>
      <c r="R13" s="26"/>
      <c r="S13" s="26"/>
      <c r="T13" s="26"/>
      <c r="U13" s="25"/>
      <c r="V13" s="26"/>
      <c r="W13" s="26"/>
      <c r="X13" s="26"/>
      <c r="Y13" s="24"/>
      <c r="Z13" s="37"/>
      <c r="AA13" s="25"/>
      <c r="AB13" s="26"/>
      <c r="AC13" s="26"/>
      <c r="AD13" s="26"/>
      <c r="AE13" s="26"/>
      <c r="AF13" s="26"/>
      <c r="AG13" s="26"/>
      <c r="AH13" s="26"/>
      <c r="AI13" s="26"/>
      <c r="AJ13" s="26"/>
      <c r="AK13" s="26"/>
      <c r="AL13" s="26"/>
      <c r="AM13" s="26"/>
      <c r="AN13" s="38"/>
      <c r="CA13" s="18" t="s">
        <v>59</v>
      </c>
      <c r="CB13" s="19">
        <f>CD13*個票1!$AC$10</f>
        <v>1320</v>
      </c>
      <c r="CC13" s="18" t="s">
        <v>60</v>
      </c>
      <c r="CD13" s="18">
        <v>44</v>
      </c>
      <c r="CE13" s="19">
        <v>200</v>
      </c>
      <c r="CF13" s="18" t="s">
        <v>25</v>
      </c>
    </row>
    <row r="14" spans="1:84" s="21" customFormat="1" ht="14.25" customHeight="1">
      <c r="A14" s="260" t="s">
        <v>61</v>
      </c>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2"/>
      <c r="CA14" s="18" t="s">
        <v>62</v>
      </c>
      <c r="CB14" s="19">
        <f>CD14*個票1!$AC$10</f>
        <v>1320</v>
      </c>
      <c r="CC14" s="18" t="s">
        <v>60</v>
      </c>
      <c r="CD14" s="18">
        <v>44</v>
      </c>
      <c r="CE14" s="19">
        <v>200</v>
      </c>
      <c r="CF14" s="18" t="s">
        <v>25</v>
      </c>
    </row>
    <row r="15" spans="1:84" s="21" customFormat="1" ht="3" customHeight="1" thickBot="1">
      <c r="A15" s="39"/>
      <c r="B15" s="39"/>
      <c r="C15" s="39"/>
      <c r="D15" s="39"/>
      <c r="E15" s="39"/>
      <c r="F15" s="39"/>
      <c r="G15" s="39"/>
      <c r="H15" s="39"/>
      <c r="I15" s="40"/>
      <c r="J15" s="41"/>
      <c r="K15" s="42"/>
      <c r="L15" s="43"/>
      <c r="M15" s="43"/>
      <c r="N15" s="43"/>
      <c r="O15" s="43"/>
      <c r="P15" s="43"/>
      <c r="Q15" s="43"/>
      <c r="R15" s="43"/>
      <c r="S15" s="43"/>
      <c r="T15" s="43"/>
      <c r="U15" s="43"/>
      <c r="V15" s="43"/>
      <c r="W15" s="43"/>
      <c r="X15" s="31"/>
      <c r="Y15" s="31"/>
      <c r="Z15" s="31"/>
      <c r="AA15" s="31"/>
      <c r="AB15" s="31"/>
      <c r="AC15" s="31"/>
      <c r="AD15" s="43"/>
      <c r="AE15" s="43"/>
      <c r="AF15" s="43"/>
      <c r="AG15" s="43"/>
      <c r="AH15" s="43"/>
      <c r="AI15" s="43"/>
      <c r="AJ15" s="43"/>
      <c r="AK15" s="43"/>
      <c r="AL15" s="43"/>
      <c r="AM15" s="43"/>
      <c r="CA15" s="18" t="s">
        <v>63</v>
      </c>
      <c r="CB15" s="19">
        <v>534</v>
      </c>
      <c r="CC15" s="18" t="s">
        <v>25</v>
      </c>
      <c r="CD15" s="18"/>
      <c r="CE15" s="19">
        <v>200</v>
      </c>
      <c r="CF15" s="18" t="s">
        <v>25</v>
      </c>
    </row>
    <row r="16" spans="1:84" s="21" customFormat="1" ht="15.75" customHeight="1" thickBot="1">
      <c r="A16" s="44" t="s">
        <v>64</v>
      </c>
      <c r="B16" s="39"/>
      <c r="C16" s="45"/>
      <c r="D16" s="39"/>
      <c r="E16" s="46"/>
      <c r="F16" s="39"/>
      <c r="G16" s="39"/>
      <c r="H16" s="39"/>
      <c r="I16" s="39"/>
      <c r="J16" s="47"/>
      <c r="K16" s="47"/>
      <c r="L16" s="47"/>
      <c r="M16" s="47"/>
      <c r="N16" s="47"/>
      <c r="O16" s="48"/>
      <c r="P16" s="49"/>
      <c r="Q16" s="50"/>
      <c r="R16" s="50"/>
      <c r="S16" s="47"/>
      <c r="T16" s="41"/>
      <c r="U16" s="47"/>
      <c r="V16" s="47"/>
      <c r="W16" s="45"/>
      <c r="X16" s="263" t="s">
        <v>65</v>
      </c>
      <c r="Y16" s="264"/>
      <c r="Z16" s="264"/>
      <c r="AA16" s="264"/>
      <c r="AB16" s="265"/>
      <c r="AC16" s="229" t="s">
        <v>66</v>
      </c>
      <c r="AD16" s="51" t="s">
        <v>67</v>
      </c>
      <c r="AE16" s="52"/>
      <c r="AF16" s="52"/>
      <c r="AG16" s="53"/>
      <c r="AH16" s="52"/>
      <c r="AI16" s="266">
        <f>MIN(X17,ROUNDDOWN(H29/1000,0))</f>
        <v>885</v>
      </c>
      <c r="AJ16" s="267"/>
      <c r="AK16" s="267"/>
      <c r="AL16" s="232" t="s">
        <v>68</v>
      </c>
      <c r="AM16" s="233"/>
      <c r="AN16" s="14"/>
      <c r="CA16" s="18" t="s">
        <v>69</v>
      </c>
      <c r="CB16" s="19">
        <v>564</v>
      </c>
      <c r="CC16" s="18" t="s">
        <v>25</v>
      </c>
      <c r="CD16" s="18"/>
      <c r="CE16" s="19">
        <v>200</v>
      </c>
      <c r="CF16" s="18" t="s">
        <v>25</v>
      </c>
    </row>
    <row r="17" spans="1:84" s="21" customFormat="1" ht="15" customHeight="1">
      <c r="A17" s="44"/>
      <c r="B17" s="39"/>
      <c r="C17" s="45"/>
      <c r="D17" s="39"/>
      <c r="E17" s="46"/>
      <c r="F17" s="39"/>
      <c r="G17" s="39"/>
      <c r="H17" s="39"/>
      <c r="I17" s="39"/>
      <c r="J17" s="47"/>
      <c r="K17" s="47"/>
      <c r="L17" s="47"/>
      <c r="M17" s="47"/>
      <c r="N17" s="47"/>
      <c r="O17" s="48"/>
      <c r="P17" s="49"/>
      <c r="Q17" s="50"/>
      <c r="R17" s="50"/>
      <c r="S17" s="47"/>
      <c r="T17" s="41"/>
      <c r="U17" s="47"/>
      <c r="V17" s="47"/>
      <c r="W17" s="54"/>
      <c r="X17" s="268">
        <f>IFERROR(VLOOKUP(H10,個票1!CA5:CB33,2,FALSE),"")</f>
        <v>1140</v>
      </c>
      <c r="Y17" s="269"/>
      <c r="Z17" s="269"/>
      <c r="AA17" s="270" t="s">
        <v>68</v>
      </c>
      <c r="AB17" s="271"/>
      <c r="AC17" s="229"/>
      <c r="AD17" s="55" t="s">
        <v>70</v>
      </c>
      <c r="AE17" s="56"/>
      <c r="AF17" s="56"/>
      <c r="AG17" s="56"/>
      <c r="AH17" s="57"/>
      <c r="AI17" s="272"/>
      <c r="AJ17" s="273"/>
      <c r="AK17" s="273"/>
      <c r="AL17" s="206" t="s">
        <v>68</v>
      </c>
      <c r="AM17" s="207"/>
      <c r="AN17" s="14"/>
      <c r="CA17" s="18" t="s">
        <v>71</v>
      </c>
      <c r="CB17" s="19">
        <v>518</v>
      </c>
      <c r="CC17" s="18" t="s">
        <v>25</v>
      </c>
      <c r="CD17" s="18"/>
      <c r="CE17" s="19">
        <v>200</v>
      </c>
      <c r="CF17" s="18" t="s">
        <v>25</v>
      </c>
    </row>
    <row r="18" spans="1:84" ht="19.5" customHeight="1" thickBot="1">
      <c r="A18" s="45" t="s">
        <v>72</v>
      </c>
      <c r="B18" s="39"/>
      <c r="C18" s="45"/>
      <c r="D18" s="39"/>
      <c r="E18" s="46"/>
      <c r="F18" s="39"/>
      <c r="G18" s="39"/>
      <c r="H18" s="39"/>
      <c r="I18" s="39"/>
      <c r="J18" s="47"/>
      <c r="K18" s="47"/>
      <c r="L18" s="47"/>
      <c r="M18" s="47"/>
      <c r="N18" s="47"/>
      <c r="O18" s="48"/>
      <c r="P18" s="49"/>
      <c r="Q18" s="50"/>
      <c r="R18" s="50"/>
      <c r="S18" s="47"/>
      <c r="T18" s="41"/>
      <c r="U18" s="47"/>
      <c r="V18" s="47"/>
      <c r="W18" s="54"/>
      <c r="X18" s="268"/>
      <c r="Y18" s="269"/>
      <c r="Z18" s="269"/>
      <c r="AA18" s="270"/>
      <c r="AB18" s="271"/>
      <c r="AC18" s="229"/>
      <c r="AD18" s="58" t="s">
        <v>73</v>
      </c>
      <c r="AE18" s="59"/>
      <c r="AF18" s="59"/>
      <c r="AG18" s="59"/>
      <c r="AH18" s="60"/>
      <c r="AI18" s="274">
        <f>SUM(AI16:AK17)</f>
        <v>885</v>
      </c>
      <c r="AJ18" s="275"/>
      <c r="AK18" s="275"/>
      <c r="AL18" s="210" t="s">
        <v>68</v>
      </c>
      <c r="AM18" s="211"/>
      <c r="CA18" s="18" t="s">
        <v>74</v>
      </c>
      <c r="CB18" s="19">
        <v>227</v>
      </c>
      <c r="CC18" s="18" t="s">
        <v>25</v>
      </c>
      <c r="CD18" s="18"/>
      <c r="CE18" s="19">
        <v>200</v>
      </c>
      <c r="CF18" s="18" t="s">
        <v>25</v>
      </c>
    </row>
    <row r="19" spans="1:84" ht="14.25" thickBot="1">
      <c r="A19" s="212" t="s">
        <v>75</v>
      </c>
      <c r="B19" s="213"/>
      <c r="C19" s="213"/>
      <c r="D19" s="213"/>
      <c r="E19" s="213"/>
      <c r="F19" s="213"/>
      <c r="G19" s="214"/>
      <c r="H19" s="213" t="s">
        <v>76</v>
      </c>
      <c r="I19" s="213"/>
      <c r="J19" s="213"/>
      <c r="K19" s="213"/>
      <c r="L19" s="213"/>
      <c r="M19" s="212" t="s">
        <v>77</v>
      </c>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4"/>
      <c r="AV19" s="21"/>
      <c r="AX19" s="61" t="str">
        <f>IF(X17&gt;=AI18,"○","！（補助上限額を超過しています）")</f>
        <v>○</v>
      </c>
      <c r="AY19" s="62"/>
      <c r="AZ19" s="62"/>
      <c r="BA19" s="62"/>
      <c r="BB19" s="62"/>
      <c r="BC19" s="62"/>
      <c r="BD19" s="62"/>
      <c r="BE19" s="62"/>
      <c r="BF19" s="62"/>
      <c r="BG19" s="62"/>
      <c r="BH19" s="62"/>
      <c r="BI19" s="62"/>
      <c r="BJ19" s="62"/>
      <c r="BK19" s="62"/>
      <c r="BL19" s="62"/>
      <c r="BM19" s="62"/>
      <c r="BN19" s="62"/>
      <c r="BO19" s="62"/>
      <c r="BP19" s="62"/>
      <c r="BQ19" s="62"/>
      <c r="BR19" s="62"/>
      <c r="BS19" s="62"/>
      <c r="BT19" s="63"/>
      <c r="CA19" s="18" t="s">
        <v>78</v>
      </c>
      <c r="CB19" s="19">
        <v>508</v>
      </c>
      <c r="CC19" s="18" t="s">
        <v>25</v>
      </c>
      <c r="CD19" s="18"/>
      <c r="CE19" s="19">
        <v>200</v>
      </c>
      <c r="CF19" s="18" t="s">
        <v>25</v>
      </c>
    </row>
    <row r="20" spans="1:84" ht="15" customHeight="1">
      <c r="A20" s="64" t="s">
        <v>79</v>
      </c>
      <c r="B20" s="65"/>
      <c r="C20" s="65"/>
      <c r="D20" s="65"/>
      <c r="E20" s="66"/>
      <c r="F20" s="66"/>
      <c r="G20" s="67"/>
      <c r="H20" s="198"/>
      <c r="I20" s="198"/>
      <c r="J20" s="198"/>
      <c r="K20" s="198"/>
      <c r="L20" s="198"/>
      <c r="M20" s="199"/>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1"/>
      <c r="CA20" s="18" t="s">
        <v>80</v>
      </c>
      <c r="CB20" s="19">
        <v>204</v>
      </c>
      <c r="CC20" s="18" t="s">
        <v>25</v>
      </c>
      <c r="CD20" s="18"/>
      <c r="CE20" s="19">
        <v>200</v>
      </c>
      <c r="CF20" s="18" t="s">
        <v>25</v>
      </c>
    </row>
    <row r="21" spans="1:84" ht="15" customHeight="1">
      <c r="A21" s="68" t="s">
        <v>81</v>
      </c>
      <c r="B21" s="69"/>
      <c r="C21" s="69"/>
      <c r="D21" s="69"/>
      <c r="E21" s="70"/>
      <c r="F21" s="70"/>
      <c r="G21" s="71"/>
      <c r="H21" s="190">
        <v>70000</v>
      </c>
      <c r="I21" s="190"/>
      <c r="J21" s="190"/>
      <c r="K21" s="190"/>
      <c r="L21" s="190"/>
      <c r="M21" s="191" t="s">
        <v>82</v>
      </c>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3"/>
      <c r="CA21" s="18" t="s">
        <v>83</v>
      </c>
      <c r="CB21" s="19">
        <v>148</v>
      </c>
      <c r="CC21" s="18" t="s">
        <v>25</v>
      </c>
      <c r="CD21" s="18"/>
      <c r="CE21" s="19">
        <v>200</v>
      </c>
      <c r="CF21" s="18" t="s">
        <v>25</v>
      </c>
    </row>
    <row r="22" spans="1:84" ht="15" customHeight="1">
      <c r="A22" s="68" t="s">
        <v>84</v>
      </c>
      <c r="B22" s="69"/>
      <c r="C22" s="69"/>
      <c r="D22" s="69"/>
      <c r="E22" s="70"/>
      <c r="F22" s="70"/>
      <c r="G22" s="71"/>
      <c r="H22" s="190"/>
      <c r="I22" s="190"/>
      <c r="J22" s="190"/>
      <c r="K22" s="190"/>
      <c r="L22" s="190"/>
      <c r="M22" s="191"/>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3"/>
      <c r="CA22" s="18" t="s">
        <v>85</v>
      </c>
      <c r="CB22" s="19">
        <v>148</v>
      </c>
      <c r="CC22" s="18" t="s">
        <v>25</v>
      </c>
      <c r="CD22" s="18"/>
      <c r="CE22" s="19">
        <v>200</v>
      </c>
      <c r="CF22" s="18" t="s">
        <v>25</v>
      </c>
    </row>
    <row r="23" spans="1:84" ht="15" customHeight="1">
      <c r="A23" s="68" t="s">
        <v>86</v>
      </c>
      <c r="B23" s="69"/>
      <c r="C23" s="69"/>
      <c r="D23" s="69"/>
      <c r="E23" s="70"/>
      <c r="F23" s="70"/>
      <c r="G23" s="71"/>
      <c r="H23" s="190">
        <v>5250</v>
      </c>
      <c r="I23" s="190"/>
      <c r="J23" s="190"/>
      <c r="K23" s="190"/>
      <c r="L23" s="190"/>
      <c r="M23" s="191" t="s">
        <v>87</v>
      </c>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3"/>
      <c r="CA23" s="72" t="s">
        <v>88</v>
      </c>
      <c r="CB23" s="19">
        <v>33</v>
      </c>
      <c r="CC23" s="18" t="s">
        <v>25</v>
      </c>
      <c r="CD23" s="18"/>
      <c r="CE23" s="19">
        <v>200</v>
      </c>
      <c r="CF23" s="18" t="s">
        <v>25</v>
      </c>
    </row>
    <row r="24" spans="1:84" ht="15" customHeight="1">
      <c r="A24" s="68" t="s">
        <v>89</v>
      </c>
      <c r="B24" s="69"/>
      <c r="C24" s="69"/>
      <c r="D24" s="69"/>
      <c r="E24" s="70"/>
      <c r="F24" s="70"/>
      <c r="G24" s="71"/>
      <c r="H24" s="190">
        <v>280000</v>
      </c>
      <c r="I24" s="190"/>
      <c r="J24" s="190"/>
      <c r="K24" s="190"/>
      <c r="L24" s="190"/>
      <c r="M24" s="191" t="s">
        <v>90</v>
      </c>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3"/>
      <c r="CA24" s="18" t="s">
        <v>91</v>
      </c>
      <c r="CB24" s="19">
        <v>475</v>
      </c>
      <c r="CC24" s="18" t="s">
        <v>25</v>
      </c>
      <c r="CD24" s="18"/>
      <c r="CE24" s="19">
        <v>200</v>
      </c>
      <c r="CF24" s="18" t="s">
        <v>25</v>
      </c>
    </row>
    <row r="25" spans="1:84" ht="15" customHeight="1">
      <c r="A25" s="68" t="s">
        <v>92</v>
      </c>
      <c r="B25" s="69"/>
      <c r="C25" s="69"/>
      <c r="D25" s="69"/>
      <c r="E25" s="70"/>
      <c r="F25" s="70"/>
      <c r="G25" s="71"/>
      <c r="H25" s="190"/>
      <c r="I25" s="190"/>
      <c r="J25" s="190"/>
      <c r="K25" s="190"/>
      <c r="L25" s="190"/>
      <c r="M25" s="191"/>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3"/>
      <c r="CA25" s="18" t="s">
        <v>93</v>
      </c>
      <c r="CB25" s="19">
        <v>638</v>
      </c>
      <c r="CC25" s="18" t="s">
        <v>25</v>
      </c>
      <c r="CD25" s="18"/>
      <c r="CE25" s="19">
        <v>200</v>
      </c>
      <c r="CF25" s="18" t="s">
        <v>25</v>
      </c>
    </row>
    <row r="26" spans="1:84" ht="15" customHeight="1">
      <c r="A26" s="68" t="s">
        <v>94</v>
      </c>
      <c r="B26" s="69"/>
      <c r="C26" s="69"/>
      <c r="D26" s="69"/>
      <c r="E26" s="70"/>
      <c r="F26" s="70"/>
      <c r="G26" s="71"/>
      <c r="H26" s="190"/>
      <c r="I26" s="190"/>
      <c r="J26" s="190"/>
      <c r="K26" s="190"/>
      <c r="L26" s="190"/>
      <c r="M26" s="191"/>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3"/>
      <c r="CA26" s="18" t="s">
        <v>47</v>
      </c>
      <c r="CB26" s="19">
        <f>CD26*個票1!$AC$10</f>
        <v>1140</v>
      </c>
      <c r="CC26" s="18" t="s">
        <v>60</v>
      </c>
      <c r="CD26" s="19">
        <v>38</v>
      </c>
      <c r="CE26" s="19" t="s">
        <v>95</v>
      </c>
      <c r="CF26" s="19"/>
    </row>
    <row r="27" spans="1:84" ht="15" customHeight="1">
      <c r="A27" s="68" t="s">
        <v>96</v>
      </c>
      <c r="B27" s="73"/>
      <c r="C27" s="73"/>
      <c r="D27" s="73"/>
      <c r="E27" s="73"/>
      <c r="F27" s="73"/>
      <c r="G27" s="74"/>
      <c r="H27" s="190"/>
      <c r="I27" s="190"/>
      <c r="J27" s="190"/>
      <c r="K27" s="190"/>
      <c r="L27" s="190"/>
      <c r="M27" s="191"/>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3"/>
      <c r="AV27" s="21"/>
      <c r="CA27" s="18" t="s">
        <v>97</v>
      </c>
      <c r="CB27" s="19">
        <f>CD27*個票1!$AC$10</f>
        <v>1200</v>
      </c>
      <c r="CC27" s="18" t="s">
        <v>60</v>
      </c>
      <c r="CD27" s="19">
        <v>40</v>
      </c>
      <c r="CE27" s="19" t="s">
        <v>95</v>
      </c>
      <c r="CF27" s="19"/>
    </row>
    <row r="28" spans="1:84" ht="15" customHeight="1">
      <c r="A28" s="75" t="s">
        <v>98</v>
      </c>
      <c r="B28" s="76"/>
      <c r="C28" s="76"/>
      <c r="D28" s="76"/>
      <c r="E28" s="77"/>
      <c r="F28" s="77"/>
      <c r="G28" s="78"/>
      <c r="H28" s="194">
        <v>530000</v>
      </c>
      <c r="I28" s="194"/>
      <c r="J28" s="194"/>
      <c r="K28" s="194"/>
      <c r="L28" s="194"/>
      <c r="M28" s="195" t="s">
        <v>99</v>
      </c>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7"/>
      <c r="CA28" s="18" t="s">
        <v>100</v>
      </c>
      <c r="CB28" s="19">
        <f>CD28*個票1!$AC$10</f>
        <v>1140</v>
      </c>
      <c r="CC28" s="18" t="s">
        <v>60</v>
      </c>
      <c r="CD28" s="19">
        <v>38</v>
      </c>
      <c r="CE28" s="19" t="s">
        <v>95</v>
      </c>
      <c r="CF28" s="19"/>
    </row>
    <row r="29" spans="1:84" ht="15" customHeight="1">
      <c r="A29" s="79" t="s">
        <v>101</v>
      </c>
      <c r="B29" s="80"/>
      <c r="C29" s="80"/>
      <c r="D29" s="80"/>
      <c r="E29" s="80"/>
      <c r="F29" s="80"/>
      <c r="G29" s="81"/>
      <c r="H29" s="185">
        <f>SUM(H20:L28)</f>
        <v>885250</v>
      </c>
      <c r="I29" s="185"/>
      <c r="J29" s="185"/>
      <c r="K29" s="185"/>
      <c r="L29" s="186"/>
      <c r="M29" s="187"/>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9"/>
      <c r="CA29" s="18" t="s">
        <v>102</v>
      </c>
      <c r="CB29" s="19">
        <f>CD29*個票1!$AC$10</f>
        <v>1440</v>
      </c>
      <c r="CC29" s="18" t="s">
        <v>60</v>
      </c>
      <c r="CD29" s="19">
        <v>48</v>
      </c>
      <c r="CE29" s="19" t="s">
        <v>95</v>
      </c>
      <c r="CF29" s="19"/>
    </row>
    <row r="30" spans="1:84" ht="15" customHeight="1" thickBot="1">
      <c r="A30" s="82"/>
      <c r="B30" s="82"/>
      <c r="C30" s="82"/>
      <c r="D30" s="82"/>
      <c r="E30" s="83"/>
      <c r="F30" s="83"/>
      <c r="G30" s="83"/>
      <c r="H30" s="83"/>
      <c r="I30" s="83"/>
      <c r="J30" s="84"/>
      <c r="K30" s="84"/>
      <c r="L30" s="84"/>
      <c r="M30" s="84"/>
      <c r="N30" s="84"/>
      <c r="O30" s="85"/>
      <c r="P30" s="85"/>
      <c r="Q30" s="85"/>
      <c r="R30" s="85"/>
      <c r="S30" s="85"/>
      <c r="T30" s="85"/>
      <c r="U30" s="85"/>
      <c r="V30" s="85"/>
      <c r="W30" s="85"/>
      <c r="X30" s="85"/>
      <c r="Y30" s="85"/>
      <c r="Z30" s="85"/>
      <c r="AA30" s="85"/>
      <c r="AB30" s="85"/>
      <c r="AC30" s="85"/>
      <c r="AD30" s="85"/>
      <c r="AE30" s="85"/>
      <c r="AF30" s="85"/>
      <c r="AG30" s="85"/>
      <c r="AH30" s="86"/>
      <c r="AI30" s="85"/>
      <c r="AJ30" s="85"/>
      <c r="AK30" s="85"/>
      <c r="AL30" s="85"/>
      <c r="AM30" s="85"/>
      <c r="CA30" s="18" t="s">
        <v>103</v>
      </c>
      <c r="CB30" s="19">
        <f>CD30*個票1!$AC$10</f>
        <v>1290</v>
      </c>
      <c r="CC30" s="18" t="s">
        <v>60</v>
      </c>
      <c r="CD30" s="19">
        <v>43</v>
      </c>
      <c r="CE30" s="19" t="s">
        <v>95</v>
      </c>
      <c r="CF30" s="19"/>
    </row>
    <row r="31" spans="1:84" ht="15" customHeight="1" thickBot="1">
      <c r="A31" s="87" t="s">
        <v>104</v>
      </c>
      <c r="B31" s="39"/>
      <c r="C31" s="39"/>
      <c r="D31" s="39"/>
      <c r="E31" s="39"/>
      <c r="F31" s="39"/>
      <c r="G31" s="39"/>
      <c r="H31" s="39"/>
      <c r="I31" s="40"/>
      <c r="J31" s="41"/>
      <c r="K31" s="42"/>
      <c r="L31" s="43"/>
      <c r="M31" s="43"/>
      <c r="N31" s="43"/>
      <c r="O31" s="43"/>
      <c r="P31" s="43"/>
      <c r="Q31" s="43"/>
      <c r="R31" s="43"/>
      <c r="S31" s="43"/>
      <c r="T31" s="43"/>
      <c r="U31" s="43"/>
      <c r="V31" s="43"/>
      <c r="W31" s="43"/>
      <c r="X31" s="43"/>
      <c r="Y31" s="43"/>
      <c r="Z31" s="43"/>
      <c r="AA31" s="43"/>
      <c r="AB31" s="43"/>
      <c r="AC31" s="43"/>
      <c r="AD31" s="43"/>
      <c r="AE31" s="245" t="s">
        <v>105</v>
      </c>
      <c r="AF31" s="246"/>
      <c r="AG31" s="246"/>
      <c r="AH31" s="247"/>
      <c r="AI31" s="248">
        <f>IFERROR(IF(H10="居宅介護支援事業所",(X34*AI34+X35*AI35+X36*AI36+X37*AI37)/1000,(X32*AI32+X33*AI33)/1000),"")</f>
        <v>0</v>
      </c>
      <c r="AJ31" s="249"/>
      <c r="AK31" s="249"/>
      <c r="AL31" s="232" t="s">
        <v>68</v>
      </c>
      <c r="AM31" s="233"/>
      <c r="AN31" s="21"/>
      <c r="CA31" s="18" t="s">
        <v>106</v>
      </c>
      <c r="CB31" s="19">
        <f>CD31*個票1!$AC$10</f>
        <v>1080</v>
      </c>
      <c r="CC31" s="18" t="s">
        <v>60</v>
      </c>
      <c r="CD31" s="19">
        <v>36</v>
      </c>
      <c r="CE31" s="19" t="s">
        <v>95</v>
      </c>
      <c r="CF31" s="19"/>
    </row>
    <row r="32" spans="1:84" ht="15.75" customHeight="1">
      <c r="A32" s="250" t="s">
        <v>107</v>
      </c>
      <c r="B32" s="251"/>
      <c r="C32" s="251"/>
      <c r="D32" s="251"/>
      <c r="E32" s="251"/>
      <c r="F32" s="251"/>
      <c r="G32" s="251"/>
      <c r="H32" s="251"/>
      <c r="I32" s="251"/>
      <c r="J32" s="252"/>
      <c r="K32" s="88" t="s">
        <v>108</v>
      </c>
      <c r="L32" s="89"/>
      <c r="M32" s="90"/>
      <c r="N32" s="91"/>
      <c r="O32" s="91"/>
      <c r="P32" s="91"/>
      <c r="Q32" s="92"/>
      <c r="R32" s="91"/>
      <c r="S32" s="91"/>
      <c r="T32" s="91"/>
      <c r="U32" s="91"/>
      <c r="V32" s="91"/>
      <c r="W32" s="93"/>
      <c r="X32" s="215">
        <f>IF($H$10="介護予防・生活支援サービス事業の事業者","",1500)</f>
        <v>1500</v>
      </c>
      <c r="Y32" s="215"/>
      <c r="Z32" s="215"/>
      <c r="AA32" s="216" t="s">
        <v>109</v>
      </c>
      <c r="AB32" s="217"/>
      <c r="AC32" s="218" t="s">
        <v>110</v>
      </c>
      <c r="AD32" s="219"/>
      <c r="AE32" s="219"/>
      <c r="AF32" s="219"/>
      <c r="AG32" s="219"/>
      <c r="AH32" s="220"/>
      <c r="AI32" s="221"/>
      <c r="AJ32" s="222"/>
      <c r="AK32" s="222"/>
      <c r="AL32" s="256" t="s">
        <v>50</v>
      </c>
      <c r="AM32" s="257"/>
      <c r="AN32" s="21"/>
      <c r="CA32" s="18" t="s">
        <v>111</v>
      </c>
      <c r="CB32" s="19">
        <f>CD32*個票1!$AC$10</f>
        <v>1110</v>
      </c>
      <c r="CC32" s="18" t="s">
        <v>60</v>
      </c>
      <c r="CD32" s="19">
        <v>37</v>
      </c>
      <c r="CE32" s="19" t="s">
        <v>95</v>
      </c>
      <c r="CF32" s="19"/>
    </row>
    <row r="33" spans="1:84" s="21" customFormat="1" ht="15.75" customHeight="1">
      <c r="A33" s="253"/>
      <c r="B33" s="254"/>
      <c r="C33" s="254"/>
      <c r="D33" s="254"/>
      <c r="E33" s="254"/>
      <c r="F33" s="254"/>
      <c r="G33" s="254"/>
      <c r="H33" s="254"/>
      <c r="I33" s="254"/>
      <c r="J33" s="255"/>
      <c r="K33" s="88" t="s">
        <v>112</v>
      </c>
      <c r="L33" s="89"/>
      <c r="M33" s="90"/>
      <c r="N33" s="91"/>
      <c r="O33" s="91"/>
      <c r="P33" s="91"/>
      <c r="Q33" s="92"/>
      <c r="R33" s="91"/>
      <c r="S33" s="91"/>
      <c r="T33" s="91"/>
      <c r="U33" s="91"/>
      <c r="V33" s="91"/>
      <c r="W33" s="93"/>
      <c r="X33" s="215">
        <f>IF($H$10="介護予防・生活支援サービス事業の事業者","",3000)</f>
        <v>3000</v>
      </c>
      <c r="Y33" s="215"/>
      <c r="Z33" s="215"/>
      <c r="AA33" s="216" t="s">
        <v>109</v>
      </c>
      <c r="AB33" s="217"/>
      <c r="AC33" s="218" t="s">
        <v>110</v>
      </c>
      <c r="AD33" s="219"/>
      <c r="AE33" s="219"/>
      <c r="AF33" s="219"/>
      <c r="AG33" s="219"/>
      <c r="AH33" s="220"/>
      <c r="AI33" s="221"/>
      <c r="AJ33" s="222"/>
      <c r="AK33" s="222"/>
      <c r="AL33" s="258" t="s">
        <v>50</v>
      </c>
      <c r="AM33" s="259"/>
      <c r="CA33" s="18" t="s">
        <v>113</v>
      </c>
      <c r="CB33" s="19">
        <f>CD33*個票1!$AC$10</f>
        <v>1050</v>
      </c>
      <c r="CC33" s="18" t="s">
        <v>60</v>
      </c>
      <c r="CD33" s="19">
        <v>35</v>
      </c>
      <c r="CE33" s="19" t="s">
        <v>95</v>
      </c>
      <c r="CF33" s="19"/>
    </row>
    <row r="34" spans="1:84" s="21" customFormat="1" ht="15.75" customHeight="1">
      <c r="A34" s="94"/>
      <c r="B34" s="236" t="s">
        <v>114</v>
      </c>
      <c r="C34" s="237"/>
      <c r="D34" s="237"/>
      <c r="E34" s="237"/>
      <c r="F34" s="237"/>
      <c r="G34" s="237"/>
      <c r="H34" s="237"/>
      <c r="I34" s="237"/>
      <c r="J34" s="238"/>
      <c r="K34" s="95" t="s">
        <v>108</v>
      </c>
      <c r="L34" s="95"/>
      <c r="M34" s="96"/>
      <c r="N34" s="96"/>
      <c r="O34" s="97"/>
      <c r="P34" s="97"/>
      <c r="Q34" s="95"/>
      <c r="R34" s="95"/>
      <c r="S34" s="95"/>
      <c r="T34" s="95"/>
      <c r="U34" s="95"/>
      <c r="V34" s="95"/>
      <c r="W34" s="98"/>
      <c r="X34" s="215">
        <f>IF($H$10="介護予防・生活支援サービス事業の事業者","",1500)</f>
        <v>1500</v>
      </c>
      <c r="Y34" s="215"/>
      <c r="Z34" s="215"/>
      <c r="AA34" s="216" t="s">
        <v>109</v>
      </c>
      <c r="AB34" s="217"/>
      <c r="AC34" s="218" t="s">
        <v>110</v>
      </c>
      <c r="AD34" s="219"/>
      <c r="AE34" s="219"/>
      <c r="AF34" s="219"/>
      <c r="AG34" s="219"/>
      <c r="AH34" s="220"/>
      <c r="AI34" s="221"/>
      <c r="AJ34" s="222"/>
      <c r="AK34" s="222"/>
      <c r="AL34" s="223" t="s">
        <v>50</v>
      </c>
      <c r="AM34" s="224"/>
      <c r="CA34" s="18" t="s">
        <v>115</v>
      </c>
      <c r="CB34" s="19">
        <f>CD34*個票1!$AC$10</f>
        <v>1110</v>
      </c>
      <c r="CC34" s="18" t="s">
        <v>60</v>
      </c>
      <c r="CD34" s="19">
        <v>37</v>
      </c>
      <c r="CE34" s="19" t="s">
        <v>95</v>
      </c>
      <c r="CF34" s="19"/>
    </row>
    <row r="35" spans="1:84" s="21" customFormat="1" ht="15.75" customHeight="1">
      <c r="A35" s="99"/>
      <c r="B35" s="239"/>
      <c r="C35" s="240"/>
      <c r="D35" s="240"/>
      <c r="E35" s="240"/>
      <c r="F35" s="240"/>
      <c r="G35" s="240"/>
      <c r="H35" s="240"/>
      <c r="I35" s="240"/>
      <c r="J35" s="241"/>
      <c r="K35" s="100" t="s">
        <v>116</v>
      </c>
      <c r="L35" s="100"/>
      <c r="M35" s="100"/>
      <c r="N35" s="100"/>
      <c r="O35" s="101"/>
      <c r="P35" s="101"/>
      <c r="Q35" s="102"/>
      <c r="R35" s="102"/>
      <c r="S35" s="102"/>
      <c r="T35" s="102"/>
      <c r="U35" s="102"/>
      <c r="V35" s="102"/>
      <c r="W35" s="103"/>
      <c r="X35" s="215">
        <f>IF($H$10="介護予防・生活支援サービス事業の事業者","",4500)</f>
        <v>4500</v>
      </c>
      <c r="Y35" s="215"/>
      <c r="Z35" s="215"/>
      <c r="AA35" s="216" t="s">
        <v>109</v>
      </c>
      <c r="AB35" s="217"/>
      <c r="AC35" s="218" t="s">
        <v>110</v>
      </c>
      <c r="AD35" s="219"/>
      <c r="AE35" s="219"/>
      <c r="AF35" s="219"/>
      <c r="AG35" s="219"/>
      <c r="AH35" s="220"/>
      <c r="AI35" s="221"/>
      <c r="AJ35" s="222"/>
      <c r="AK35" s="222"/>
      <c r="AL35" s="223" t="s">
        <v>50</v>
      </c>
      <c r="AM35" s="224"/>
      <c r="CA35" s="18" t="s">
        <v>117</v>
      </c>
      <c r="CB35" s="19">
        <f>CD35*個票1!$AC$10</f>
        <v>1050</v>
      </c>
      <c r="CC35" s="18" t="s">
        <v>60</v>
      </c>
      <c r="CD35" s="19">
        <v>35</v>
      </c>
      <c r="CE35" s="19" t="s">
        <v>95</v>
      </c>
      <c r="CF35" s="19"/>
    </row>
    <row r="36" spans="1:84" s="21" customFormat="1" ht="15.75" customHeight="1">
      <c r="A36" s="99"/>
      <c r="B36" s="239"/>
      <c r="C36" s="240"/>
      <c r="D36" s="240"/>
      <c r="E36" s="240"/>
      <c r="F36" s="240"/>
      <c r="G36" s="240"/>
      <c r="H36" s="240"/>
      <c r="I36" s="240"/>
      <c r="J36" s="241"/>
      <c r="K36" s="104" t="s">
        <v>112</v>
      </c>
      <c r="L36" s="104"/>
      <c r="M36" s="104"/>
      <c r="N36" s="104"/>
      <c r="O36" s="92"/>
      <c r="P36" s="92"/>
      <c r="Q36" s="91"/>
      <c r="R36" s="91"/>
      <c r="S36" s="91"/>
      <c r="T36" s="91"/>
      <c r="U36" s="91"/>
      <c r="V36" s="91"/>
      <c r="W36" s="93"/>
      <c r="X36" s="215">
        <f>IF($H$10="介護予防・生活支援サービス事業の事業者","",3000)</f>
        <v>3000</v>
      </c>
      <c r="Y36" s="215"/>
      <c r="Z36" s="215"/>
      <c r="AA36" s="216" t="s">
        <v>109</v>
      </c>
      <c r="AB36" s="217"/>
      <c r="AC36" s="218" t="s">
        <v>110</v>
      </c>
      <c r="AD36" s="219"/>
      <c r="AE36" s="219"/>
      <c r="AF36" s="219"/>
      <c r="AG36" s="219"/>
      <c r="AH36" s="220"/>
      <c r="AI36" s="221"/>
      <c r="AJ36" s="222"/>
      <c r="AK36" s="222"/>
      <c r="AL36" s="223" t="s">
        <v>50</v>
      </c>
      <c r="AM36" s="224"/>
      <c r="CA36" s="18" t="s">
        <v>118</v>
      </c>
      <c r="CB36" s="19">
        <f>CD36*個票1!$AC$10</f>
        <v>1110</v>
      </c>
      <c r="CC36" s="18" t="s">
        <v>60</v>
      </c>
      <c r="CD36" s="19">
        <v>37</v>
      </c>
      <c r="CE36" s="19" t="s">
        <v>95</v>
      </c>
      <c r="CF36" s="19"/>
    </row>
    <row r="37" spans="1:84" s="21" customFormat="1" ht="15.75" customHeight="1">
      <c r="A37" s="105"/>
      <c r="B37" s="242"/>
      <c r="C37" s="243"/>
      <c r="D37" s="243"/>
      <c r="E37" s="243"/>
      <c r="F37" s="243"/>
      <c r="G37" s="243"/>
      <c r="H37" s="243"/>
      <c r="I37" s="243"/>
      <c r="J37" s="244"/>
      <c r="K37" s="104" t="s">
        <v>119</v>
      </c>
      <c r="L37" s="104"/>
      <c r="M37" s="104"/>
      <c r="N37" s="104"/>
      <c r="O37" s="92"/>
      <c r="P37" s="92"/>
      <c r="Q37" s="91"/>
      <c r="R37" s="91"/>
      <c r="S37" s="91"/>
      <c r="T37" s="91"/>
      <c r="U37" s="91"/>
      <c r="V37" s="91"/>
      <c r="W37" s="93"/>
      <c r="X37" s="215">
        <f>IF($H$10="介護予防・生活支援サービス事業の事業者","",6000)</f>
        <v>6000</v>
      </c>
      <c r="Y37" s="215"/>
      <c r="Z37" s="215"/>
      <c r="AA37" s="216" t="s">
        <v>109</v>
      </c>
      <c r="AB37" s="217"/>
      <c r="AC37" s="218" t="s">
        <v>110</v>
      </c>
      <c r="AD37" s="219"/>
      <c r="AE37" s="219"/>
      <c r="AF37" s="219"/>
      <c r="AG37" s="219"/>
      <c r="AH37" s="220"/>
      <c r="AI37" s="221"/>
      <c r="AJ37" s="222"/>
      <c r="AK37" s="222"/>
      <c r="AL37" s="223" t="s">
        <v>50</v>
      </c>
      <c r="AM37" s="224"/>
      <c r="CA37" s="18" t="s">
        <v>120</v>
      </c>
      <c r="CB37" s="19">
        <f>CD37*個票1!$AC$10</f>
        <v>1050</v>
      </c>
      <c r="CC37" s="18" t="s">
        <v>60</v>
      </c>
      <c r="CD37" s="19">
        <v>35</v>
      </c>
      <c r="CE37" s="19" t="s">
        <v>95</v>
      </c>
      <c r="CF37" s="19"/>
    </row>
    <row r="38" spans="1:84" s="21" customFormat="1" ht="15.75" customHeight="1" thickBot="1">
      <c r="A38" s="39"/>
      <c r="B38" s="39"/>
      <c r="C38" s="39"/>
      <c r="D38" s="39"/>
      <c r="E38" s="39"/>
      <c r="F38" s="39"/>
      <c r="G38" s="39"/>
      <c r="H38" s="39"/>
      <c r="I38" s="40"/>
      <c r="J38" s="41"/>
      <c r="K38" s="42"/>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CA38" s="18" t="s">
        <v>121</v>
      </c>
      <c r="CB38" s="19">
        <f>CD38*個票1!$AC$10</f>
        <v>1110</v>
      </c>
      <c r="CC38" s="18" t="s">
        <v>60</v>
      </c>
      <c r="CD38" s="19">
        <v>37</v>
      </c>
      <c r="CE38" s="19" t="s">
        <v>95</v>
      </c>
      <c r="CF38" s="19"/>
    </row>
    <row r="39" spans="1:84" s="21" customFormat="1" ht="15.75" customHeight="1" thickBot="1">
      <c r="A39" s="87" t="s">
        <v>122</v>
      </c>
      <c r="B39" s="42"/>
      <c r="C39" s="39"/>
      <c r="D39" s="39"/>
      <c r="E39" s="39"/>
      <c r="F39" s="39"/>
      <c r="G39" s="39"/>
      <c r="H39" s="39"/>
      <c r="I39" s="40"/>
      <c r="J39" s="41"/>
      <c r="K39" s="42"/>
      <c r="L39" s="43"/>
      <c r="M39" s="43"/>
      <c r="N39" s="43"/>
      <c r="O39" s="106"/>
      <c r="P39" s="106"/>
      <c r="Q39" s="106"/>
      <c r="R39" s="106"/>
      <c r="S39" s="106"/>
      <c r="T39" s="107"/>
      <c r="U39" s="107"/>
      <c r="V39" s="107"/>
      <c r="W39" s="107"/>
      <c r="X39" s="225" t="s">
        <v>65</v>
      </c>
      <c r="Y39" s="226"/>
      <c r="Z39" s="226"/>
      <c r="AA39" s="226"/>
      <c r="AB39" s="227"/>
      <c r="AC39" s="228" t="s">
        <v>66</v>
      </c>
      <c r="AD39" s="51" t="s">
        <v>123</v>
      </c>
      <c r="AE39" s="52"/>
      <c r="AF39" s="52"/>
      <c r="AG39" s="52"/>
      <c r="AH39" s="108"/>
      <c r="AI39" s="230">
        <f>MIN(X40,ROUNDDOWN(H52/1000,0))</f>
        <v>0</v>
      </c>
      <c r="AJ39" s="231"/>
      <c r="AK39" s="231"/>
      <c r="AL39" s="232" t="s">
        <v>68</v>
      </c>
      <c r="AM39" s="233"/>
      <c r="CA39" s="18" t="s">
        <v>124</v>
      </c>
      <c r="CB39" s="19">
        <f>CD39*個票1!$AC$10</f>
        <v>1050</v>
      </c>
      <c r="CC39" s="18" t="s">
        <v>60</v>
      </c>
      <c r="CD39" s="19">
        <v>35</v>
      </c>
      <c r="CE39" s="19" t="s">
        <v>95</v>
      </c>
      <c r="CF39" s="19"/>
    </row>
    <row r="40" spans="1:84" s="21" customFormat="1" ht="15.75" customHeight="1">
      <c r="A40" s="106"/>
      <c r="B40" s="39"/>
      <c r="C40" s="39"/>
      <c r="D40" s="39"/>
      <c r="E40" s="39"/>
      <c r="F40" s="39"/>
      <c r="G40" s="39"/>
      <c r="H40" s="39"/>
      <c r="I40" s="39"/>
      <c r="J40" s="39"/>
      <c r="K40" s="39"/>
      <c r="L40" s="39"/>
      <c r="M40" s="39"/>
      <c r="N40" s="39"/>
      <c r="O40" s="39"/>
      <c r="P40" s="39"/>
      <c r="Q40" s="39"/>
      <c r="R40" s="39"/>
      <c r="S40" s="39"/>
      <c r="T40" s="39"/>
      <c r="U40" s="39"/>
      <c r="V40" s="39"/>
      <c r="W40" s="39"/>
      <c r="X40" s="234" t="str">
        <f>IFERROR(VLOOKUP(H10,個票1!CA5:CE33,5,FALSE),"")</f>
        <v>-</v>
      </c>
      <c r="Y40" s="235"/>
      <c r="Z40" s="235"/>
      <c r="AA40" s="202" t="s">
        <v>68</v>
      </c>
      <c r="AB40" s="203"/>
      <c r="AC40" s="229"/>
      <c r="AD40" s="55" t="s">
        <v>70</v>
      </c>
      <c r="AE40" s="95"/>
      <c r="AF40" s="95"/>
      <c r="AG40" s="95"/>
      <c r="AH40" s="109"/>
      <c r="AI40" s="204"/>
      <c r="AJ40" s="205"/>
      <c r="AK40" s="205"/>
      <c r="AL40" s="206" t="s">
        <v>68</v>
      </c>
      <c r="AM40" s="207"/>
      <c r="CA40" s="18" t="s">
        <v>125</v>
      </c>
      <c r="CB40" s="18"/>
      <c r="CC40" s="18"/>
      <c r="CD40" s="18"/>
      <c r="CE40" s="18"/>
      <c r="CF40" s="18"/>
    </row>
    <row r="41" spans="1:84" s="21" customFormat="1" ht="19.5" customHeight="1" thickBot="1">
      <c r="A41" s="45" t="s">
        <v>126</v>
      </c>
      <c r="B41" s="39"/>
      <c r="C41" s="39"/>
      <c r="D41" s="39"/>
      <c r="E41" s="39"/>
      <c r="F41" s="39"/>
      <c r="G41" s="39"/>
      <c r="H41" s="39"/>
      <c r="I41" s="39"/>
      <c r="J41" s="39"/>
      <c r="K41" s="39"/>
      <c r="L41" s="39"/>
      <c r="M41" s="39"/>
      <c r="N41" s="39"/>
      <c r="O41" s="39"/>
      <c r="P41" s="39"/>
      <c r="Q41" s="39"/>
      <c r="R41" s="39"/>
      <c r="S41" s="39"/>
      <c r="T41" s="39"/>
      <c r="U41" s="39"/>
      <c r="V41" s="39"/>
      <c r="W41" s="39"/>
      <c r="X41" s="234"/>
      <c r="Y41" s="235"/>
      <c r="Z41" s="235"/>
      <c r="AA41" s="202"/>
      <c r="AB41" s="203"/>
      <c r="AC41" s="229"/>
      <c r="AD41" s="58" t="s">
        <v>73</v>
      </c>
      <c r="AE41" s="110"/>
      <c r="AF41" s="110"/>
      <c r="AG41" s="110"/>
      <c r="AH41" s="111"/>
      <c r="AI41" s="208">
        <f>SUM(AI39:AK40)</f>
        <v>0</v>
      </c>
      <c r="AJ41" s="209"/>
      <c r="AK41" s="209"/>
      <c r="AL41" s="210" t="s">
        <v>68</v>
      </c>
      <c r="AM41" s="211"/>
    </row>
    <row r="42" spans="1:84" s="21" customFormat="1" ht="14.25" thickBot="1">
      <c r="A42" s="212" t="s">
        <v>75</v>
      </c>
      <c r="B42" s="213"/>
      <c r="C42" s="213"/>
      <c r="D42" s="213"/>
      <c r="E42" s="213"/>
      <c r="F42" s="213"/>
      <c r="G42" s="214"/>
      <c r="H42" s="213" t="s">
        <v>76</v>
      </c>
      <c r="I42" s="213"/>
      <c r="J42" s="213"/>
      <c r="K42" s="213"/>
      <c r="L42" s="213"/>
      <c r="M42" s="212" t="s">
        <v>77</v>
      </c>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4"/>
      <c r="AN42" s="14"/>
      <c r="AX42" s="61" t="str">
        <f>IF(X40&gt;=AI41,"○","！（補助上限額を超過しています）")</f>
        <v>○</v>
      </c>
      <c r="AY42" s="62"/>
      <c r="AZ42" s="62"/>
      <c r="BA42" s="62"/>
      <c r="BB42" s="62"/>
      <c r="BC42" s="62"/>
      <c r="BD42" s="62"/>
      <c r="BE42" s="62"/>
      <c r="BF42" s="62"/>
      <c r="BG42" s="62"/>
      <c r="BH42" s="62"/>
      <c r="BI42" s="62"/>
      <c r="BJ42" s="62"/>
      <c r="BK42" s="62"/>
      <c r="BL42" s="62"/>
      <c r="BM42" s="62"/>
      <c r="BN42" s="62"/>
      <c r="BO42" s="62"/>
      <c r="BP42" s="62"/>
      <c r="BQ42" s="62"/>
      <c r="BR42" s="62"/>
      <c r="BS42" s="62"/>
      <c r="BT42" s="63"/>
    </row>
    <row r="43" spans="1:84" s="21" customFormat="1" ht="13.5" customHeight="1">
      <c r="A43" s="64" t="s">
        <v>79</v>
      </c>
      <c r="B43" s="65"/>
      <c r="C43" s="65"/>
      <c r="D43" s="65"/>
      <c r="E43" s="66"/>
      <c r="F43" s="66"/>
      <c r="G43" s="67"/>
      <c r="H43" s="198"/>
      <c r="I43" s="198"/>
      <c r="J43" s="198"/>
      <c r="K43" s="198"/>
      <c r="L43" s="198"/>
      <c r="M43" s="199"/>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1"/>
      <c r="AN43" s="14"/>
      <c r="AT43" s="112"/>
    </row>
    <row r="44" spans="1:84" ht="15" customHeight="1">
      <c r="A44" s="68" t="s">
        <v>81</v>
      </c>
      <c r="B44" s="69"/>
      <c r="C44" s="69"/>
      <c r="D44" s="69"/>
      <c r="E44" s="70"/>
      <c r="F44" s="70"/>
      <c r="G44" s="71"/>
      <c r="H44" s="190"/>
      <c r="I44" s="190"/>
      <c r="J44" s="190"/>
      <c r="K44" s="190"/>
      <c r="L44" s="190"/>
      <c r="M44" s="191"/>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3"/>
    </row>
    <row r="45" spans="1:84" ht="15" customHeight="1">
      <c r="A45" s="68" t="s">
        <v>84</v>
      </c>
      <c r="B45" s="69"/>
      <c r="C45" s="69"/>
      <c r="D45" s="69"/>
      <c r="E45" s="70"/>
      <c r="F45" s="70"/>
      <c r="G45" s="71"/>
      <c r="H45" s="190"/>
      <c r="I45" s="190"/>
      <c r="J45" s="190"/>
      <c r="K45" s="190"/>
      <c r="L45" s="190"/>
      <c r="M45" s="191"/>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3"/>
    </row>
    <row r="46" spans="1:84" ht="15" customHeight="1">
      <c r="A46" s="68" t="s">
        <v>86</v>
      </c>
      <c r="B46" s="69"/>
      <c r="C46" s="69"/>
      <c r="D46" s="69"/>
      <c r="E46" s="70"/>
      <c r="F46" s="70"/>
      <c r="G46" s="71"/>
      <c r="H46" s="190"/>
      <c r="I46" s="190"/>
      <c r="J46" s="190"/>
      <c r="K46" s="190"/>
      <c r="L46" s="190"/>
      <c r="M46" s="191"/>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3"/>
    </row>
    <row r="47" spans="1:84" ht="15" customHeight="1">
      <c r="A47" s="68" t="s">
        <v>89</v>
      </c>
      <c r="B47" s="69"/>
      <c r="C47" s="69"/>
      <c r="D47" s="69"/>
      <c r="E47" s="70"/>
      <c r="F47" s="70"/>
      <c r="G47" s="71"/>
      <c r="H47" s="190"/>
      <c r="I47" s="190"/>
      <c r="J47" s="190"/>
      <c r="K47" s="190"/>
      <c r="L47" s="190"/>
      <c r="M47" s="191"/>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3"/>
    </row>
    <row r="48" spans="1:84" ht="15" customHeight="1">
      <c r="A48" s="68" t="s">
        <v>92</v>
      </c>
      <c r="B48" s="69"/>
      <c r="C48" s="69"/>
      <c r="D48" s="69"/>
      <c r="E48" s="70"/>
      <c r="F48" s="70"/>
      <c r="G48" s="71"/>
      <c r="H48" s="190"/>
      <c r="I48" s="190"/>
      <c r="J48" s="190"/>
      <c r="K48" s="190"/>
      <c r="L48" s="190"/>
      <c r="M48" s="191"/>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3"/>
    </row>
    <row r="49" spans="1:39" ht="15" customHeight="1">
      <c r="A49" s="68" t="s">
        <v>94</v>
      </c>
      <c r="B49" s="69"/>
      <c r="C49" s="69"/>
      <c r="D49" s="69"/>
      <c r="E49" s="70"/>
      <c r="F49" s="70"/>
      <c r="G49" s="71"/>
      <c r="H49" s="190"/>
      <c r="I49" s="190"/>
      <c r="J49" s="190"/>
      <c r="K49" s="190"/>
      <c r="L49" s="190"/>
      <c r="M49" s="191"/>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3"/>
    </row>
    <row r="50" spans="1:39" ht="15" customHeight="1">
      <c r="A50" s="68" t="s">
        <v>96</v>
      </c>
      <c r="B50" s="73"/>
      <c r="C50" s="73"/>
      <c r="D50" s="73"/>
      <c r="E50" s="73"/>
      <c r="F50" s="73"/>
      <c r="G50" s="74"/>
      <c r="H50" s="190"/>
      <c r="I50" s="190"/>
      <c r="J50" s="190"/>
      <c r="K50" s="190"/>
      <c r="L50" s="190"/>
      <c r="M50" s="191"/>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3"/>
    </row>
    <row r="51" spans="1:39" ht="15" customHeight="1">
      <c r="A51" s="75" t="s">
        <v>98</v>
      </c>
      <c r="B51" s="76"/>
      <c r="C51" s="76"/>
      <c r="D51" s="76"/>
      <c r="E51" s="77"/>
      <c r="F51" s="77"/>
      <c r="G51" s="78"/>
      <c r="H51" s="194"/>
      <c r="I51" s="194"/>
      <c r="J51" s="194"/>
      <c r="K51" s="194"/>
      <c r="L51" s="194"/>
      <c r="M51" s="195"/>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7"/>
    </row>
    <row r="52" spans="1:39" ht="15" customHeight="1">
      <c r="A52" s="79" t="s">
        <v>101</v>
      </c>
      <c r="B52" s="113"/>
      <c r="C52" s="113"/>
      <c r="D52" s="113"/>
      <c r="E52" s="80"/>
      <c r="F52" s="80"/>
      <c r="G52" s="81"/>
      <c r="H52" s="185">
        <f>SUM(H43:L51)</f>
        <v>0</v>
      </c>
      <c r="I52" s="185"/>
      <c r="J52" s="185"/>
      <c r="K52" s="185"/>
      <c r="L52" s="186"/>
      <c r="M52" s="187"/>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9"/>
    </row>
    <row r="53" spans="1:39" ht="15" customHeight="1">
      <c r="A53" s="82"/>
      <c r="B53" s="82"/>
      <c r="C53" s="82"/>
      <c r="D53" s="82"/>
      <c r="E53" s="114"/>
      <c r="F53" s="114"/>
      <c r="G53" s="114"/>
      <c r="H53" s="114"/>
      <c r="I53" s="114"/>
      <c r="J53" s="115"/>
      <c r="K53" s="115"/>
      <c r="L53" s="115"/>
      <c r="M53" s="115"/>
      <c r="N53" s="115"/>
      <c r="O53" s="114"/>
      <c r="P53" s="114"/>
      <c r="Q53" s="114"/>
      <c r="R53" s="114"/>
      <c r="S53" s="114"/>
      <c r="T53" s="114"/>
      <c r="U53" s="114"/>
      <c r="V53" s="114"/>
      <c r="W53" s="114"/>
      <c r="X53" s="114"/>
      <c r="Y53" s="116"/>
      <c r="Z53" s="116"/>
      <c r="AA53" s="116"/>
      <c r="AB53" s="116"/>
      <c r="AC53" s="116"/>
      <c r="AD53" s="116"/>
      <c r="AE53" s="114"/>
      <c r="AF53" s="114"/>
      <c r="AG53" s="114"/>
      <c r="AH53" s="114"/>
      <c r="AI53" s="114"/>
      <c r="AJ53" s="114"/>
      <c r="AK53" s="114"/>
      <c r="AL53" s="114"/>
      <c r="AM53" s="114"/>
    </row>
    <row r="54" spans="1:39" ht="15" customHeight="1">
      <c r="A54" s="117" t="s">
        <v>127</v>
      </c>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50"/>
      <c r="Z54" s="50"/>
      <c r="AA54" s="50"/>
      <c r="AB54" s="50"/>
      <c r="AC54" s="50"/>
      <c r="AD54" s="50"/>
      <c r="AE54" s="118"/>
      <c r="AF54" s="118"/>
      <c r="AG54" s="118"/>
      <c r="AH54" s="118"/>
      <c r="AI54" s="118"/>
      <c r="AJ54" s="118"/>
      <c r="AK54" s="118"/>
      <c r="AL54" s="118"/>
      <c r="AM54" s="118"/>
    </row>
    <row r="55" spans="1:39" ht="4.5" customHeight="1"/>
  </sheetData>
  <sheetProtection formatCells="0" formatColumns="0" formatRows="0" insertColumns="0" insertRows="0" autoFilter="0"/>
  <mergeCells count="132">
    <mergeCell ref="A3:AM3"/>
    <mergeCell ref="A5:AM5"/>
    <mergeCell ref="A7:G7"/>
    <mergeCell ref="H7:N7"/>
    <mergeCell ref="O7:S7"/>
    <mergeCell ref="T7:AM7"/>
    <mergeCell ref="AH8:AM8"/>
    <mergeCell ref="D9:G9"/>
    <mergeCell ref="H9:K9"/>
    <mergeCell ref="L9:Y9"/>
    <mergeCell ref="AC9:AG9"/>
    <mergeCell ref="AH9:AM9"/>
    <mergeCell ref="A8:C9"/>
    <mergeCell ref="D8:G8"/>
    <mergeCell ref="H8:K8"/>
    <mergeCell ref="L8:Y8"/>
    <mergeCell ref="Z8:AB9"/>
    <mergeCell ref="AC8:AG8"/>
    <mergeCell ref="AE10:AF10"/>
    <mergeCell ref="AG10:AI10"/>
    <mergeCell ref="AJ10:AK10"/>
    <mergeCell ref="AL10:AM10"/>
    <mergeCell ref="AP10:AU10"/>
    <mergeCell ref="A11:H12"/>
    <mergeCell ref="A10:G10"/>
    <mergeCell ref="H10:Q10"/>
    <mergeCell ref="R10:W10"/>
    <mergeCell ref="X10:Y10"/>
    <mergeCell ref="Z10:AB10"/>
    <mergeCell ref="AC10:AD10"/>
    <mergeCell ref="A14:AM14"/>
    <mergeCell ref="X16:AB16"/>
    <mergeCell ref="AC16:AC18"/>
    <mergeCell ref="AI16:AK16"/>
    <mergeCell ref="AL16:AM16"/>
    <mergeCell ref="X17:Z18"/>
    <mergeCell ref="AA17:AB18"/>
    <mergeCell ref="AI17:AK17"/>
    <mergeCell ref="AL17:AM17"/>
    <mergeCell ref="AI18:AK18"/>
    <mergeCell ref="H21:L21"/>
    <mergeCell ref="M21:AM21"/>
    <mergeCell ref="H22:L22"/>
    <mergeCell ref="M22:AM22"/>
    <mergeCell ref="H23:L23"/>
    <mergeCell ref="M23:AM23"/>
    <mergeCell ref="AL18:AM18"/>
    <mergeCell ref="A19:G19"/>
    <mergeCell ref="H19:L19"/>
    <mergeCell ref="M19:AM19"/>
    <mergeCell ref="H20:L20"/>
    <mergeCell ref="M20:AM20"/>
    <mergeCell ref="H27:L27"/>
    <mergeCell ref="M27:AM27"/>
    <mergeCell ref="H28:L28"/>
    <mergeCell ref="M28:AM28"/>
    <mergeCell ref="H29:L29"/>
    <mergeCell ref="M29:AM29"/>
    <mergeCell ref="H24:L24"/>
    <mergeCell ref="M24:AM24"/>
    <mergeCell ref="H25:L25"/>
    <mergeCell ref="M25:AM25"/>
    <mergeCell ref="H26:L26"/>
    <mergeCell ref="M26:AM26"/>
    <mergeCell ref="X36:Z36"/>
    <mergeCell ref="AA36:AB36"/>
    <mergeCell ref="AC36:AH36"/>
    <mergeCell ref="AI36:AK36"/>
    <mergeCell ref="AL36:AM36"/>
    <mergeCell ref="AE31:AH31"/>
    <mergeCell ref="AI31:AK31"/>
    <mergeCell ref="AL31:AM31"/>
    <mergeCell ref="A32:J33"/>
    <mergeCell ref="X32:Z32"/>
    <mergeCell ref="AA32:AB32"/>
    <mergeCell ref="AC32:AH32"/>
    <mergeCell ref="AI32:AK32"/>
    <mergeCell ref="AL32:AM32"/>
    <mergeCell ref="X33:Z33"/>
    <mergeCell ref="AA33:AB33"/>
    <mergeCell ref="AC33:AH33"/>
    <mergeCell ref="AI33:AK33"/>
    <mergeCell ref="AL33:AM33"/>
    <mergeCell ref="A42:G42"/>
    <mergeCell ref="H42:L42"/>
    <mergeCell ref="M42:AM42"/>
    <mergeCell ref="X37:Z37"/>
    <mergeCell ref="AA37:AB37"/>
    <mergeCell ref="AC37:AH37"/>
    <mergeCell ref="AI37:AK37"/>
    <mergeCell ref="AL37:AM37"/>
    <mergeCell ref="X39:AB39"/>
    <mergeCell ref="AC39:AC41"/>
    <mergeCell ref="AI39:AK39"/>
    <mergeCell ref="AL39:AM39"/>
    <mergeCell ref="X40:Z41"/>
    <mergeCell ref="B34:J37"/>
    <mergeCell ref="X34:Z34"/>
    <mergeCell ref="AA34:AB34"/>
    <mergeCell ref="AC34:AH34"/>
    <mergeCell ref="AI34:AK34"/>
    <mergeCell ref="AL34:AM34"/>
    <mergeCell ref="X35:Z35"/>
    <mergeCell ref="AA35:AB35"/>
    <mergeCell ref="AC35:AH35"/>
    <mergeCell ref="AI35:AK35"/>
    <mergeCell ref="AL35:AM35"/>
    <mergeCell ref="H43:L43"/>
    <mergeCell ref="M43:AM43"/>
    <mergeCell ref="H44:L44"/>
    <mergeCell ref="M44:AM44"/>
    <mergeCell ref="H45:L45"/>
    <mergeCell ref="M45:AM45"/>
    <mergeCell ref="AA40:AB41"/>
    <mergeCell ref="AI40:AK40"/>
    <mergeCell ref="AL40:AM40"/>
    <mergeCell ref="AI41:AK41"/>
    <mergeCell ref="AL41:AM41"/>
    <mergeCell ref="H52:L52"/>
    <mergeCell ref="M52:AM52"/>
    <mergeCell ref="H49:L49"/>
    <mergeCell ref="M49:AM49"/>
    <mergeCell ref="H50:L50"/>
    <mergeCell ref="M50:AM50"/>
    <mergeCell ref="H51:L51"/>
    <mergeCell ref="M51:AM51"/>
    <mergeCell ref="H46:L46"/>
    <mergeCell ref="M46:AM46"/>
    <mergeCell ref="H47:L47"/>
    <mergeCell ref="M47:AM47"/>
    <mergeCell ref="H48:L48"/>
    <mergeCell ref="M48:AM48"/>
  </mergeCells>
  <phoneticPr fontId="5"/>
  <dataValidations count="2">
    <dataValidation type="list" allowBlank="1" showInputMessage="1" showErrorMessage="1" sqref="H10:Q10">
      <formula1>$CA$5:$CA$40</formula1>
    </dataValidation>
    <dataValidation imeMode="halfAlpha" allowBlank="1" showInputMessage="1" showErrorMessage="1" sqref="S16:V18 J16:N18 H7:N7 D9:G9 AC9:AG9 X10:Y1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190500</xdr:colOff>
                    <xdr:row>10</xdr:row>
                    <xdr:rowOff>0</xdr:rowOff>
                  </from>
                  <to>
                    <xdr:col>9</xdr:col>
                    <xdr:colOff>47625</xdr:colOff>
                    <xdr:row>11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'T:\004_介護事業係2\★★★コロナ介護サービス事業所等に対するサービス継続支援事業\３_県交付要綱\支援金交付要綱\支援金様式\HP\01HP様式\01交付申請\[shinsei_kisairei.xlsm]計算用'!#REF!</xm:f>
          </x14:formula1>
          <xm:sqref>H9:K9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CF55"/>
  <sheetViews>
    <sheetView showZeros="0" view="pageBreakPreview" topLeftCell="A19" zoomScale="130" zoomScaleNormal="160" zoomScaleSheetLayoutView="130" workbookViewId="0">
      <selection activeCell="M50" sqref="M50:AM50"/>
    </sheetView>
  </sheetViews>
  <sheetFormatPr defaultColWidth="2.25" defaultRowHeight="13.5"/>
  <cols>
    <col min="1" max="1" width="2.25" style="14" customWidth="1"/>
    <col min="2" max="7" width="2.25" style="14"/>
    <col min="8" max="19" width="2.5" style="14" bestFit="1" customWidth="1"/>
    <col min="20" max="40" width="2.25" style="14"/>
    <col min="41" max="47" width="2.25" style="14" hidden="1" customWidth="1"/>
    <col min="48" max="78" width="2.25" style="14"/>
    <col min="79" max="79" width="49.125" style="14" hidden="1" customWidth="1"/>
    <col min="80" max="84" width="8.125" style="14" hidden="1" customWidth="1"/>
    <col min="85" max="87" width="8.125" style="14" customWidth="1"/>
    <col min="88" max="16384" width="2.25" style="14"/>
  </cols>
  <sheetData>
    <row r="1" spans="1:84">
      <c r="A1" s="14" t="s">
        <v>17</v>
      </c>
    </row>
    <row r="2" spans="1:84" ht="3" customHeight="1"/>
    <row r="3" spans="1:84">
      <c r="A3" s="296" t="s">
        <v>18</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8"/>
      <c r="CA3" s="15"/>
      <c r="CB3" s="16" t="s">
        <v>19</v>
      </c>
      <c r="CC3" s="15"/>
      <c r="CD3" s="15"/>
      <c r="CE3" s="16" t="s">
        <v>128</v>
      </c>
      <c r="CF3" s="15"/>
    </row>
    <row r="4" spans="1:84" ht="4.5"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CA4" s="15"/>
      <c r="CB4" s="16" t="s">
        <v>21</v>
      </c>
      <c r="CC4" s="16"/>
      <c r="CD4" s="16" t="s">
        <v>22</v>
      </c>
      <c r="CE4" s="16" t="s">
        <v>21</v>
      </c>
      <c r="CF4" s="15"/>
    </row>
    <row r="5" spans="1:84">
      <c r="A5" s="260" t="s">
        <v>23</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2"/>
      <c r="CA5" s="18" t="s">
        <v>24</v>
      </c>
      <c r="CB5" s="19">
        <v>892</v>
      </c>
      <c r="CC5" s="18" t="s">
        <v>25</v>
      </c>
      <c r="CD5" s="18"/>
      <c r="CE5" s="19">
        <v>200</v>
      </c>
      <c r="CF5" s="18" t="s">
        <v>25</v>
      </c>
    </row>
    <row r="6" spans="1:84" ht="4.5" customHeigh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CA6" s="18" t="s">
        <v>26</v>
      </c>
      <c r="CB6" s="19">
        <v>1137</v>
      </c>
      <c r="CC6" s="18" t="s">
        <v>25</v>
      </c>
      <c r="CD6" s="18"/>
      <c r="CE6" s="19">
        <v>200</v>
      </c>
      <c r="CF6" s="18" t="s">
        <v>25</v>
      </c>
    </row>
    <row r="7" spans="1:84" ht="17.25" customHeight="1">
      <c r="A7" s="212" t="s">
        <v>27</v>
      </c>
      <c r="B7" s="213"/>
      <c r="C7" s="213"/>
      <c r="D7" s="213"/>
      <c r="E7" s="213"/>
      <c r="F7" s="213"/>
      <c r="G7" s="214"/>
      <c r="H7" s="299" t="s">
        <v>129</v>
      </c>
      <c r="I7" s="300"/>
      <c r="J7" s="300"/>
      <c r="K7" s="300"/>
      <c r="L7" s="300"/>
      <c r="M7" s="300"/>
      <c r="N7" s="301"/>
      <c r="O7" s="212" t="s">
        <v>29</v>
      </c>
      <c r="P7" s="213"/>
      <c r="Q7" s="213"/>
      <c r="R7" s="213"/>
      <c r="S7" s="214"/>
      <c r="T7" s="302" t="s">
        <v>30</v>
      </c>
      <c r="U7" s="279"/>
      <c r="V7" s="279"/>
      <c r="W7" s="279"/>
      <c r="X7" s="279"/>
      <c r="Y7" s="279"/>
      <c r="Z7" s="279"/>
      <c r="AA7" s="279"/>
      <c r="AB7" s="279"/>
      <c r="AC7" s="279"/>
      <c r="AD7" s="279"/>
      <c r="AE7" s="279"/>
      <c r="AF7" s="279"/>
      <c r="AG7" s="279"/>
      <c r="AH7" s="279"/>
      <c r="AI7" s="279"/>
      <c r="AJ7" s="279"/>
      <c r="AK7" s="279"/>
      <c r="AL7" s="279"/>
      <c r="AM7" s="303"/>
      <c r="CA7" s="18" t="s">
        <v>31</v>
      </c>
      <c r="CB7" s="19">
        <v>1480</v>
      </c>
      <c r="CC7" s="18" t="s">
        <v>25</v>
      </c>
      <c r="CD7" s="18"/>
      <c r="CE7" s="19">
        <v>200</v>
      </c>
      <c r="CF7" s="18" t="s">
        <v>25</v>
      </c>
    </row>
    <row r="8" spans="1:84">
      <c r="A8" s="315" t="s">
        <v>32</v>
      </c>
      <c r="B8" s="316"/>
      <c r="C8" s="317"/>
      <c r="D8" s="212" t="s">
        <v>33</v>
      </c>
      <c r="E8" s="213"/>
      <c r="F8" s="213"/>
      <c r="G8" s="214"/>
      <c r="H8" s="212" t="s">
        <v>34</v>
      </c>
      <c r="I8" s="213"/>
      <c r="J8" s="213"/>
      <c r="K8" s="214"/>
      <c r="L8" s="212" t="s">
        <v>35</v>
      </c>
      <c r="M8" s="213"/>
      <c r="N8" s="213"/>
      <c r="O8" s="213"/>
      <c r="P8" s="213"/>
      <c r="Q8" s="213"/>
      <c r="R8" s="213"/>
      <c r="S8" s="213"/>
      <c r="T8" s="213"/>
      <c r="U8" s="213"/>
      <c r="V8" s="213"/>
      <c r="W8" s="213"/>
      <c r="X8" s="213"/>
      <c r="Y8" s="214"/>
      <c r="Z8" s="315" t="s">
        <v>36</v>
      </c>
      <c r="AA8" s="316"/>
      <c r="AB8" s="317"/>
      <c r="AC8" s="212" t="s">
        <v>37</v>
      </c>
      <c r="AD8" s="213"/>
      <c r="AE8" s="213"/>
      <c r="AF8" s="213"/>
      <c r="AG8" s="213"/>
      <c r="AH8" s="304" t="s">
        <v>38</v>
      </c>
      <c r="AI8" s="294"/>
      <c r="AJ8" s="294"/>
      <c r="AK8" s="294"/>
      <c r="AL8" s="294"/>
      <c r="AM8" s="295"/>
      <c r="AV8" s="21"/>
      <c r="CA8" s="22" t="s">
        <v>39</v>
      </c>
      <c r="CB8" s="19">
        <v>384</v>
      </c>
      <c r="CC8" s="18" t="s">
        <v>25</v>
      </c>
      <c r="CD8" s="18"/>
      <c r="CE8" s="19">
        <v>200</v>
      </c>
      <c r="CF8" s="18" t="s">
        <v>25</v>
      </c>
    </row>
    <row r="9" spans="1:84" ht="17.25" customHeight="1">
      <c r="A9" s="318"/>
      <c r="B9" s="319"/>
      <c r="C9" s="320"/>
      <c r="D9" s="305" t="s">
        <v>130</v>
      </c>
      <c r="E9" s="306"/>
      <c r="F9" s="306"/>
      <c r="G9" s="307"/>
      <c r="H9" s="308" t="s">
        <v>41</v>
      </c>
      <c r="I9" s="309"/>
      <c r="J9" s="309"/>
      <c r="K9" s="310"/>
      <c r="L9" s="221" t="s">
        <v>42</v>
      </c>
      <c r="M9" s="222"/>
      <c r="N9" s="222"/>
      <c r="O9" s="222"/>
      <c r="P9" s="222"/>
      <c r="Q9" s="222"/>
      <c r="R9" s="222"/>
      <c r="S9" s="222"/>
      <c r="T9" s="222"/>
      <c r="U9" s="222"/>
      <c r="V9" s="222"/>
      <c r="W9" s="222"/>
      <c r="X9" s="222"/>
      <c r="Y9" s="311"/>
      <c r="Z9" s="318"/>
      <c r="AA9" s="319"/>
      <c r="AB9" s="320"/>
      <c r="AC9" s="221" t="s">
        <v>131</v>
      </c>
      <c r="AD9" s="222"/>
      <c r="AE9" s="222"/>
      <c r="AF9" s="222"/>
      <c r="AG9" s="311"/>
      <c r="AH9" s="312" t="s">
        <v>44</v>
      </c>
      <c r="AI9" s="313"/>
      <c r="AJ9" s="313"/>
      <c r="AK9" s="313"/>
      <c r="AL9" s="313"/>
      <c r="AM9" s="314"/>
      <c r="CA9" s="18" t="s">
        <v>45</v>
      </c>
      <c r="CB9" s="19">
        <v>375</v>
      </c>
      <c r="CC9" s="18" t="s">
        <v>25</v>
      </c>
      <c r="CD9" s="18"/>
      <c r="CE9" s="19">
        <v>200</v>
      </c>
      <c r="CF9" s="18" t="s">
        <v>25</v>
      </c>
    </row>
    <row r="10" spans="1:84" s="21" customFormat="1" ht="20.25" customHeight="1">
      <c r="A10" s="283" t="s">
        <v>46</v>
      </c>
      <c r="B10" s="284"/>
      <c r="C10" s="284"/>
      <c r="D10" s="284"/>
      <c r="E10" s="284"/>
      <c r="F10" s="284"/>
      <c r="G10" s="284"/>
      <c r="H10" s="285" t="s">
        <v>24</v>
      </c>
      <c r="I10" s="286"/>
      <c r="J10" s="286"/>
      <c r="K10" s="286"/>
      <c r="L10" s="286"/>
      <c r="M10" s="286"/>
      <c r="N10" s="286"/>
      <c r="O10" s="286"/>
      <c r="P10" s="286"/>
      <c r="Q10" s="287"/>
      <c r="R10" s="288" t="s">
        <v>48</v>
      </c>
      <c r="S10" s="289"/>
      <c r="T10" s="289"/>
      <c r="U10" s="289"/>
      <c r="V10" s="289"/>
      <c r="W10" s="290"/>
      <c r="X10" s="291">
        <v>15</v>
      </c>
      <c r="Y10" s="292"/>
      <c r="Z10" s="293" t="s">
        <v>49</v>
      </c>
      <c r="AA10" s="294"/>
      <c r="AB10" s="295"/>
      <c r="AC10" s="279">
        <v>25</v>
      </c>
      <c r="AD10" s="279"/>
      <c r="AE10" s="223" t="s">
        <v>50</v>
      </c>
      <c r="AF10" s="224"/>
      <c r="AG10" s="276" t="s">
        <v>51</v>
      </c>
      <c r="AH10" s="277"/>
      <c r="AI10" s="278"/>
      <c r="AJ10" s="279">
        <v>16</v>
      </c>
      <c r="AK10" s="279"/>
      <c r="AL10" s="223" t="s">
        <v>50</v>
      </c>
      <c r="AM10" s="224"/>
      <c r="AP10" s="280"/>
      <c r="AQ10" s="280"/>
      <c r="AR10" s="280"/>
      <c r="AS10" s="280"/>
      <c r="AT10" s="280"/>
      <c r="AU10" s="280"/>
      <c r="CA10" s="18" t="s">
        <v>132</v>
      </c>
      <c r="CB10" s="19">
        <v>939</v>
      </c>
      <c r="CC10" s="18" t="s">
        <v>25</v>
      </c>
      <c r="CD10" s="18"/>
      <c r="CE10" s="19">
        <v>200</v>
      </c>
      <c r="CF10" s="18" t="s">
        <v>25</v>
      </c>
    </row>
    <row r="11" spans="1:84" s="21" customFormat="1" ht="18" customHeight="1">
      <c r="A11" s="281" t="s">
        <v>53</v>
      </c>
      <c r="B11" s="251"/>
      <c r="C11" s="251"/>
      <c r="D11" s="251"/>
      <c r="E11" s="251"/>
      <c r="F11" s="251"/>
      <c r="G11" s="251"/>
      <c r="H11" s="252"/>
      <c r="I11" s="23"/>
      <c r="J11" s="24" t="s">
        <v>54</v>
      </c>
      <c r="K11" s="25"/>
      <c r="L11" s="26"/>
      <c r="M11" s="26"/>
      <c r="N11" s="26"/>
      <c r="O11" s="26"/>
      <c r="P11" s="26"/>
      <c r="Q11" s="26"/>
      <c r="R11" s="26"/>
      <c r="S11" s="26"/>
      <c r="T11" s="26"/>
      <c r="U11" s="26"/>
      <c r="V11" s="26"/>
      <c r="W11" s="26"/>
      <c r="X11" s="26"/>
      <c r="Y11" s="23"/>
      <c r="Z11" s="24" t="s">
        <v>55</v>
      </c>
      <c r="AA11" s="25"/>
      <c r="AB11" s="26"/>
      <c r="AC11" s="26"/>
      <c r="AD11" s="26"/>
      <c r="AE11" s="26"/>
      <c r="AF11" s="26"/>
      <c r="AG11" s="26"/>
      <c r="AH11" s="26"/>
      <c r="AI11" s="26"/>
      <c r="AJ11" s="26"/>
      <c r="AK11" s="26"/>
      <c r="AL11" s="26"/>
      <c r="AM11" s="27"/>
      <c r="CA11" s="18" t="s">
        <v>133</v>
      </c>
      <c r="CB11" s="19">
        <v>1181</v>
      </c>
      <c r="CC11" s="18" t="s">
        <v>25</v>
      </c>
      <c r="CD11" s="18"/>
      <c r="CE11" s="19">
        <v>200</v>
      </c>
      <c r="CF11" s="18" t="s">
        <v>25</v>
      </c>
    </row>
    <row r="12" spans="1:84" s="21" customFormat="1" ht="18" customHeight="1">
      <c r="A12" s="282"/>
      <c r="B12" s="254"/>
      <c r="C12" s="254"/>
      <c r="D12" s="254"/>
      <c r="E12" s="254"/>
      <c r="F12" s="254"/>
      <c r="G12" s="254"/>
      <c r="H12" s="255"/>
      <c r="I12" s="28"/>
      <c r="J12" s="29" t="s">
        <v>57</v>
      </c>
      <c r="K12" s="30"/>
      <c r="L12" s="31"/>
      <c r="M12" s="31"/>
      <c r="N12" s="31"/>
      <c r="O12" s="31"/>
      <c r="P12" s="31"/>
      <c r="Q12" s="31"/>
      <c r="R12" s="31"/>
      <c r="S12" s="31"/>
      <c r="T12" s="31"/>
      <c r="U12" s="30"/>
      <c r="V12" s="31"/>
      <c r="W12" s="31"/>
      <c r="X12" s="31"/>
      <c r="Y12" s="32"/>
      <c r="Z12" s="33"/>
      <c r="AA12" s="30"/>
      <c r="AB12" s="31"/>
      <c r="AC12" s="31"/>
      <c r="AD12" s="31"/>
      <c r="AE12" s="31"/>
      <c r="AF12" s="31"/>
      <c r="AG12" s="31"/>
      <c r="AH12" s="31"/>
      <c r="AI12" s="31"/>
      <c r="AJ12" s="31"/>
      <c r="AK12" s="31"/>
      <c r="AL12" s="31"/>
      <c r="AM12" s="34"/>
      <c r="CA12" s="18" t="s">
        <v>58</v>
      </c>
      <c r="CB12" s="19">
        <v>1885</v>
      </c>
      <c r="CC12" s="18" t="s">
        <v>25</v>
      </c>
      <c r="CD12" s="18"/>
      <c r="CE12" s="19">
        <v>200</v>
      </c>
      <c r="CF12" s="18" t="s">
        <v>25</v>
      </c>
    </row>
    <row r="13" spans="1:84" s="21" customFormat="1" ht="3.75" customHeight="1">
      <c r="A13" s="36"/>
      <c r="B13" s="36"/>
      <c r="C13" s="36"/>
      <c r="D13" s="36"/>
      <c r="E13" s="36"/>
      <c r="F13" s="36"/>
      <c r="G13" s="36"/>
      <c r="H13" s="36"/>
      <c r="I13" s="25"/>
      <c r="J13" s="24"/>
      <c r="K13" s="25"/>
      <c r="L13" s="26"/>
      <c r="M13" s="26"/>
      <c r="N13" s="26"/>
      <c r="O13" s="26"/>
      <c r="P13" s="26"/>
      <c r="Q13" s="26"/>
      <c r="R13" s="26"/>
      <c r="S13" s="26"/>
      <c r="T13" s="26"/>
      <c r="U13" s="25"/>
      <c r="V13" s="26"/>
      <c r="W13" s="26"/>
      <c r="X13" s="26"/>
      <c r="Y13" s="24"/>
      <c r="Z13" s="37"/>
      <c r="AA13" s="25"/>
      <c r="AB13" s="26"/>
      <c r="AC13" s="26"/>
      <c r="AD13" s="26"/>
      <c r="AE13" s="26"/>
      <c r="AF13" s="26"/>
      <c r="AG13" s="26"/>
      <c r="AH13" s="26"/>
      <c r="AI13" s="26"/>
      <c r="AJ13" s="26"/>
      <c r="AK13" s="26"/>
      <c r="AL13" s="26"/>
      <c r="AM13" s="26"/>
      <c r="AN13" s="38"/>
      <c r="CA13" s="18" t="s">
        <v>59</v>
      </c>
      <c r="CB13" s="19">
        <f>CD13*個票２!$AC$10</f>
        <v>1100</v>
      </c>
      <c r="CC13" s="18" t="s">
        <v>60</v>
      </c>
      <c r="CD13" s="18">
        <v>44</v>
      </c>
      <c r="CE13" s="19">
        <v>200</v>
      </c>
      <c r="CF13" s="18" t="s">
        <v>25</v>
      </c>
    </row>
    <row r="14" spans="1:84" s="21" customFormat="1" ht="14.25" customHeight="1">
      <c r="A14" s="260" t="s">
        <v>61</v>
      </c>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2"/>
      <c r="CA14" s="18" t="s">
        <v>62</v>
      </c>
      <c r="CB14" s="19">
        <f>CD14*個票２!$AC$10</f>
        <v>1100</v>
      </c>
      <c r="CC14" s="18" t="s">
        <v>60</v>
      </c>
      <c r="CD14" s="18">
        <v>44</v>
      </c>
      <c r="CE14" s="19">
        <v>200</v>
      </c>
      <c r="CF14" s="18" t="s">
        <v>25</v>
      </c>
    </row>
    <row r="15" spans="1:84" s="21" customFormat="1" ht="3" customHeight="1" thickBot="1">
      <c r="A15" s="39"/>
      <c r="B15" s="39"/>
      <c r="C15" s="39"/>
      <c r="D15" s="39"/>
      <c r="E15" s="39"/>
      <c r="F15" s="39"/>
      <c r="G15" s="39"/>
      <c r="H15" s="39"/>
      <c r="I15" s="40"/>
      <c r="J15" s="41"/>
      <c r="K15" s="42"/>
      <c r="L15" s="43"/>
      <c r="M15" s="43"/>
      <c r="N15" s="43"/>
      <c r="O15" s="43"/>
      <c r="P15" s="43"/>
      <c r="Q15" s="43"/>
      <c r="R15" s="43"/>
      <c r="S15" s="43"/>
      <c r="T15" s="43"/>
      <c r="U15" s="43"/>
      <c r="V15" s="43"/>
      <c r="W15" s="43"/>
      <c r="X15" s="31"/>
      <c r="Y15" s="31"/>
      <c r="Z15" s="31"/>
      <c r="AA15" s="31"/>
      <c r="AB15" s="31"/>
      <c r="AC15" s="31"/>
      <c r="AD15" s="43"/>
      <c r="AE15" s="43"/>
      <c r="AF15" s="43"/>
      <c r="AG15" s="43"/>
      <c r="AH15" s="43"/>
      <c r="AI15" s="43"/>
      <c r="AJ15" s="43"/>
      <c r="AK15" s="43"/>
      <c r="AL15" s="43"/>
      <c r="AM15" s="43"/>
      <c r="CA15" s="18" t="s">
        <v>63</v>
      </c>
      <c r="CB15" s="19">
        <v>534</v>
      </c>
      <c r="CC15" s="18" t="s">
        <v>25</v>
      </c>
      <c r="CD15" s="18"/>
      <c r="CE15" s="19">
        <v>200</v>
      </c>
      <c r="CF15" s="18" t="s">
        <v>25</v>
      </c>
    </row>
    <row r="16" spans="1:84" s="21" customFormat="1" ht="15.75" customHeight="1" thickBot="1">
      <c r="A16" s="44" t="s">
        <v>64</v>
      </c>
      <c r="B16" s="39"/>
      <c r="C16" s="45"/>
      <c r="D16" s="39"/>
      <c r="E16" s="46"/>
      <c r="F16" s="39"/>
      <c r="G16" s="39"/>
      <c r="H16" s="39"/>
      <c r="I16" s="39"/>
      <c r="J16" s="47"/>
      <c r="K16" s="47"/>
      <c r="L16" s="47"/>
      <c r="M16" s="47"/>
      <c r="N16" s="47"/>
      <c r="O16" s="48"/>
      <c r="P16" s="49"/>
      <c r="Q16" s="50"/>
      <c r="R16" s="50"/>
      <c r="S16" s="47"/>
      <c r="T16" s="41"/>
      <c r="U16" s="47"/>
      <c r="V16" s="47"/>
      <c r="W16" s="45"/>
      <c r="X16" s="263" t="s">
        <v>65</v>
      </c>
      <c r="Y16" s="264"/>
      <c r="Z16" s="264"/>
      <c r="AA16" s="264"/>
      <c r="AB16" s="265"/>
      <c r="AC16" s="229" t="s">
        <v>66</v>
      </c>
      <c r="AD16" s="51" t="s">
        <v>67</v>
      </c>
      <c r="AE16" s="52"/>
      <c r="AF16" s="52"/>
      <c r="AG16" s="53"/>
      <c r="AH16" s="52"/>
      <c r="AI16" s="266">
        <f>MIN(X17,ROUNDDOWN(H29/1000,0))</f>
        <v>892</v>
      </c>
      <c r="AJ16" s="267"/>
      <c r="AK16" s="267"/>
      <c r="AL16" s="232" t="s">
        <v>68</v>
      </c>
      <c r="AM16" s="233"/>
      <c r="AN16" s="14"/>
      <c r="CA16" s="18" t="s">
        <v>69</v>
      </c>
      <c r="CB16" s="19">
        <v>564</v>
      </c>
      <c r="CC16" s="18" t="s">
        <v>25</v>
      </c>
      <c r="CD16" s="18"/>
      <c r="CE16" s="19">
        <v>200</v>
      </c>
      <c r="CF16" s="18" t="s">
        <v>25</v>
      </c>
    </row>
    <row r="17" spans="1:84" s="21" customFormat="1" ht="15" customHeight="1">
      <c r="A17" s="44"/>
      <c r="B17" s="39"/>
      <c r="C17" s="45"/>
      <c r="D17" s="39"/>
      <c r="E17" s="46"/>
      <c r="F17" s="39"/>
      <c r="G17" s="39"/>
      <c r="H17" s="39"/>
      <c r="I17" s="39"/>
      <c r="J17" s="47"/>
      <c r="K17" s="47"/>
      <c r="L17" s="47"/>
      <c r="M17" s="47"/>
      <c r="N17" s="47"/>
      <c r="O17" s="48"/>
      <c r="P17" s="49"/>
      <c r="Q17" s="50"/>
      <c r="R17" s="50"/>
      <c r="S17" s="47"/>
      <c r="T17" s="41"/>
      <c r="U17" s="47"/>
      <c r="V17" s="47"/>
      <c r="W17" s="54"/>
      <c r="X17" s="268">
        <f>IFERROR(VLOOKUP(H10,個票２!CA5:CB33,2,FALSE),"")</f>
        <v>892</v>
      </c>
      <c r="Y17" s="269"/>
      <c r="Z17" s="269"/>
      <c r="AA17" s="270" t="s">
        <v>68</v>
      </c>
      <c r="AB17" s="271"/>
      <c r="AC17" s="229"/>
      <c r="AD17" s="55" t="s">
        <v>70</v>
      </c>
      <c r="AE17" s="56"/>
      <c r="AF17" s="56"/>
      <c r="AG17" s="56"/>
      <c r="AH17" s="57"/>
      <c r="AI17" s="272"/>
      <c r="AJ17" s="273"/>
      <c r="AK17" s="273"/>
      <c r="AL17" s="206" t="s">
        <v>68</v>
      </c>
      <c r="AM17" s="207"/>
      <c r="AN17" s="14"/>
      <c r="CA17" s="18" t="s">
        <v>71</v>
      </c>
      <c r="CB17" s="19">
        <v>518</v>
      </c>
      <c r="CC17" s="18" t="s">
        <v>25</v>
      </c>
      <c r="CD17" s="18"/>
      <c r="CE17" s="19">
        <v>200</v>
      </c>
      <c r="CF17" s="18" t="s">
        <v>25</v>
      </c>
    </row>
    <row r="18" spans="1:84" ht="19.5" customHeight="1" thickBot="1">
      <c r="A18" s="45" t="s">
        <v>72</v>
      </c>
      <c r="B18" s="39"/>
      <c r="C18" s="45"/>
      <c r="D18" s="39"/>
      <c r="E18" s="46"/>
      <c r="F18" s="39"/>
      <c r="G18" s="39"/>
      <c r="H18" s="39"/>
      <c r="I18" s="39"/>
      <c r="J18" s="47"/>
      <c r="K18" s="47"/>
      <c r="L18" s="47"/>
      <c r="M18" s="47"/>
      <c r="N18" s="47"/>
      <c r="O18" s="48"/>
      <c r="P18" s="49"/>
      <c r="Q18" s="50"/>
      <c r="R18" s="50"/>
      <c r="S18" s="47"/>
      <c r="T18" s="41"/>
      <c r="U18" s="47"/>
      <c r="V18" s="47"/>
      <c r="W18" s="54"/>
      <c r="X18" s="268"/>
      <c r="Y18" s="269"/>
      <c r="Z18" s="269"/>
      <c r="AA18" s="270"/>
      <c r="AB18" s="271"/>
      <c r="AC18" s="229"/>
      <c r="AD18" s="58" t="s">
        <v>73</v>
      </c>
      <c r="AE18" s="59"/>
      <c r="AF18" s="59"/>
      <c r="AG18" s="59"/>
      <c r="AH18" s="60"/>
      <c r="AI18" s="274">
        <f>SUM(AI16:AK17)</f>
        <v>892</v>
      </c>
      <c r="AJ18" s="275"/>
      <c r="AK18" s="275"/>
      <c r="AL18" s="210" t="s">
        <v>68</v>
      </c>
      <c r="AM18" s="211"/>
      <c r="CA18" s="18" t="s">
        <v>74</v>
      </c>
      <c r="CB18" s="19">
        <v>227</v>
      </c>
      <c r="CC18" s="18" t="s">
        <v>25</v>
      </c>
      <c r="CD18" s="18"/>
      <c r="CE18" s="19">
        <v>200</v>
      </c>
      <c r="CF18" s="18" t="s">
        <v>25</v>
      </c>
    </row>
    <row r="19" spans="1:84" ht="14.25" thickBot="1">
      <c r="A19" s="212" t="s">
        <v>75</v>
      </c>
      <c r="B19" s="213"/>
      <c r="C19" s="213"/>
      <c r="D19" s="213"/>
      <c r="E19" s="213"/>
      <c r="F19" s="213"/>
      <c r="G19" s="214"/>
      <c r="H19" s="213" t="s">
        <v>76</v>
      </c>
      <c r="I19" s="213"/>
      <c r="J19" s="213"/>
      <c r="K19" s="213"/>
      <c r="L19" s="213"/>
      <c r="M19" s="212" t="s">
        <v>77</v>
      </c>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4"/>
      <c r="AV19" s="21"/>
      <c r="AX19" s="61" t="str">
        <f>IF(X17&gt;=AI18,"○","！（補助上限額を超過しています）")</f>
        <v>○</v>
      </c>
      <c r="AY19" s="62"/>
      <c r="AZ19" s="62"/>
      <c r="BA19" s="62"/>
      <c r="BB19" s="62"/>
      <c r="BC19" s="62"/>
      <c r="BD19" s="62"/>
      <c r="BE19" s="62"/>
      <c r="BF19" s="62"/>
      <c r="BG19" s="62"/>
      <c r="BH19" s="62"/>
      <c r="BI19" s="62"/>
      <c r="BJ19" s="62"/>
      <c r="BK19" s="62"/>
      <c r="BL19" s="62"/>
      <c r="BM19" s="62"/>
      <c r="BN19" s="62"/>
      <c r="BO19" s="62"/>
      <c r="BP19" s="62"/>
      <c r="BQ19" s="62"/>
      <c r="BR19" s="62"/>
      <c r="BS19" s="62"/>
      <c r="BT19" s="63"/>
      <c r="CA19" s="18" t="s">
        <v>78</v>
      </c>
      <c r="CB19" s="19">
        <v>508</v>
      </c>
      <c r="CC19" s="18" t="s">
        <v>25</v>
      </c>
      <c r="CD19" s="18"/>
      <c r="CE19" s="19">
        <v>200</v>
      </c>
      <c r="CF19" s="18" t="s">
        <v>25</v>
      </c>
    </row>
    <row r="20" spans="1:84" ht="15" customHeight="1">
      <c r="A20" s="64" t="s">
        <v>79</v>
      </c>
      <c r="B20" s="65"/>
      <c r="C20" s="65"/>
      <c r="D20" s="65"/>
      <c r="E20" s="66"/>
      <c r="F20" s="66"/>
      <c r="G20" s="67"/>
      <c r="H20" s="198"/>
      <c r="I20" s="198"/>
      <c r="J20" s="198"/>
      <c r="K20" s="198"/>
      <c r="L20" s="198"/>
      <c r="M20" s="199"/>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1"/>
      <c r="CA20" s="18" t="s">
        <v>80</v>
      </c>
      <c r="CB20" s="19">
        <v>204</v>
      </c>
      <c r="CC20" s="18" t="s">
        <v>25</v>
      </c>
      <c r="CD20" s="18"/>
      <c r="CE20" s="19">
        <v>200</v>
      </c>
      <c r="CF20" s="18" t="s">
        <v>25</v>
      </c>
    </row>
    <row r="21" spans="1:84" ht="15" customHeight="1">
      <c r="A21" s="68" t="s">
        <v>81</v>
      </c>
      <c r="B21" s="69"/>
      <c r="C21" s="69"/>
      <c r="D21" s="69"/>
      <c r="E21" s="70"/>
      <c r="F21" s="70"/>
      <c r="G21" s="71"/>
      <c r="H21" s="190"/>
      <c r="I21" s="190"/>
      <c r="J21" s="190"/>
      <c r="K21" s="190"/>
      <c r="L21" s="190"/>
      <c r="M21" s="191"/>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3"/>
      <c r="CA21" s="18" t="s">
        <v>83</v>
      </c>
      <c r="CB21" s="19">
        <v>148</v>
      </c>
      <c r="CC21" s="18" t="s">
        <v>25</v>
      </c>
      <c r="CD21" s="18"/>
      <c r="CE21" s="19">
        <v>200</v>
      </c>
      <c r="CF21" s="18" t="s">
        <v>25</v>
      </c>
    </row>
    <row r="22" spans="1:84" ht="15" customHeight="1">
      <c r="A22" s="68" t="s">
        <v>84</v>
      </c>
      <c r="B22" s="69"/>
      <c r="C22" s="69"/>
      <c r="D22" s="69"/>
      <c r="E22" s="70"/>
      <c r="F22" s="70"/>
      <c r="G22" s="71"/>
      <c r="H22" s="190"/>
      <c r="I22" s="190"/>
      <c r="J22" s="190"/>
      <c r="K22" s="190"/>
      <c r="L22" s="190"/>
      <c r="M22" s="191"/>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3"/>
      <c r="CA22" s="18" t="s">
        <v>85</v>
      </c>
      <c r="CB22" s="19">
        <v>148</v>
      </c>
      <c r="CC22" s="18" t="s">
        <v>25</v>
      </c>
      <c r="CD22" s="18"/>
      <c r="CE22" s="19">
        <v>200</v>
      </c>
      <c r="CF22" s="18" t="s">
        <v>25</v>
      </c>
    </row>
    <row r="23" spans="1:84" ht="15" customHeight="1">
      <c r="A23" s="68" t="s">
        <v>86</v>
      </c>
      <c r="B23" s="69"/>
      <c r="C23" s="69"/>
      <c r="D23" s="69"/>
      <c r="E23" s="70"/>
      <c r="F23" s="70"/>
      <c r="G23" s="71"/>
      <c r="H23" s="190"/>
      <c r="I23" s="190"/>
      <c r="J23" s="190"/>
      <c r="K23" s="190"/>
      <c r="L23" s="190"/>
      <c r="M23" s="191"/>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3"/>
      <c r="CA23" s="72" t="s">
        <v>88</v>
      </c>
      <c r="CB23" s="19">
        <v>33</v>
      </c>
      <c r="CC23" s="18" t="s">
        <v>25</v>
      </c>
      <c r="CD23" s="18"/>
      <c r="CE23" s="19">
        <v>200</v>
      </c>
      <c r="CF23" s="18" t="s">
        <v>25</v>
      </c>
    </row>
    <row r="24" spans="1:84" ht="15" customHeight="1">
      <c r="A24" s="68" t="s">
        <v>89</v>
      </c>
      <c r="B24" s="69"/>
      <c r="C24" s="69"/>
      <c r="D24" s="69"/>
      <c r="E24" s="70"/>
      <c r="F24" s="70"/>
      <c r="G24" s="71"/>
      <c r="H24" s="190"/>
      <c r="I24" s="190"/>
      <c r="J24" s="190"/>
      <c r="K24" s="190"/>
      <c r="L24" s="190"/>
      <c r="M24" s="191"/>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3"/>
      <c r="CA24" s="18" t="s">
        <v>91</v>
      </c>
      <c r="CB24" s="19">
        <v>475</v>
      </c>
      <c r="CC24" s="18" t="s">
        <v>25</v>
      </c>
      <c r="CD24" s="18"/>
      <c r="CE24" s="19">
        <v>200</v>
      </c>
      <c r="CF24" s="18" t="s">
        <v>25</v>
      </c>
    </row>
    <row r="25" spans="1:84" ht="15" customHeight="1">
      <c r="A25" s="68" t="s">
        <v>92</v>
      </c>
      <c r="B25" s="69"/>
      <c r="C25" s="69"/>
      <c r="D25" s="69"/>
      <c r="E25" s="70"/>
      <c r="F25" s="70"/>
      <c r="G25" s="71"/>
      <c r="H25" s="190"/>
      <c r="I25" s="190"/>
      <c r="J25" s="190"/>
      <c r="K25" s="190"/>
      <c r="L25" s="190"/>
      <c r="M25" s="191"/>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3"/>
      <c r="CA25" s="18" t="s">
        <v>93</v>
      </c>
      <c r="CB25" s="19">
        <v>638</v>
      </c>
      <c r="CC25" s="18" t="s">
        <v>25</v>
      </c>
      <c r="CD25" s="18"/>
      <c r="CE25" s="19">
        <v>200</v>
      </c>
      <c r="CF25" s="18" t="s">
        <v>25</v>
      </c>
    </row>
    <row r="26" spans="1:84" ht="15" customHeight="1">
      <c r="A26" s="68" t="s">
        <v>94</v>
      </c>
      <c r="B26" s="69"/>
      <c r="C26" s="69"/>
      <c r="D26" s="69"/>
      <c r="E26" s="70"/>
      <c r="F26" s="70"/>
      <c r="G26" s="71"/>
      <c r="H26" s="190"/>
      <c r="I26" s="190"/>
      <c r="J26" s="190"/>
      <c r="K26" s="190"/>
      <c r="L26" s="190"/>
      <c r="M26" s="191"/>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3"/>
      <c r="CA26" s="18" t="s">
        <v>47</v>
      </c>
      <c r="CB26" s="19">
        <f>CD26*個票２!$AC$10</f>
        <v>950</v>
      </c>
      <c r="CC26" s="18" t="s">
        <v>60</v>
      </c>
      <c r="CD26" s="19">
        <v>38</v>
      </c>
      <c r="CE26" s="19" t="s">
        <v>95</v>
      </c>
      <c r="CF26" s="19"/>
    </row>
    <row r="27" spans="1:84" ht="15" customHeight="1">
      <c r="A27" s="68" t="s">
        <v>96</v>
      </c>
      <c r="B27" s="73"/>
      <c r="C27" s="73"/>
      <c r="D27" s="73"/>
      <c r="E27" s="73"/>
      <c r="F27" s="73"/>
      <c r="G27" s="74"/>
      <c r="H27" s="190"/>
      <c r="I27" s="190"/>
      <c r="J27" s="190"/>
      <c r="K27" s="190"/>
      <c r="L27" s="190"/>
      <c r="M27" s="191"/>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3"/>
      <c r="AV27" s="21"/>
      <c r="CA27" s="18" t="s">
        <v>97</v>
      </c>
      <c r="CB27" s="19">
        <f>CD27*個票２!$AC$10</f>
        <v>1000</v>
      </c>
      <c r="CC27" s="18" t="s">
        <v>60</v>
      </c>
      <c r="CD27" s="19">
        <v>40</v>
      </c>
      <c r="CE27" s="19" t="s">
        <v>95</v>
      </c>
      <c r="CF27" s="19"/>
    </row>
    <row r="28" spans="1:84" ht="15" customHeight="1">
      <c r="A28" s="75" t="s">
        <v>98</v>
      </c>
      <c r="B28" s="76"/>
      <c r="C28" s="76"/>
      <c r="D28" s="76"/>
      <c r="E28" s="77"/>
      <c r="F28" s="77"/>
      <c r="G28" s="78"/>
      <c r="H28" s="194">
        <v>1200850</v>
      </c>
      <c r="I28" s="194"/>
      <c r="J28" s="194"/>
      <c r="K28" s="194"/>
      <c r="L28" s="194"/>
      <c r="M28" s="195" t="s">
        <v>159</v>
      </c>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7"/>
      <c r="CA28" s="18" t="s">
        <v>100</v>
      </c>
      <c r="CB28" s="19">
        <f>CD28*個票２!$AC$10</f>
        <v>950</v>
      </c>
      <c r="CC28" s="18" t="s">
        <v>60</v>
      </c>
      <c r="CD28" s="19">
        <v>38</v>
      </c>
      <c r="CE28" s="19" t="s">
        <v>95</v>
      </c>
      <c r="CF28" s="19"/>
    </row>
    <row r="29" spans="1:84" ht="15" customHeight="1">
      <c r="A29" s="79" t="s">
        <v>101</v>
      </c>
      <c r="B29" s="80"/>
      <c r="C29" s="80"/>
      <c r="D29" s="80"/>
      <c r="E29" s="80"/>
      <c r="F29" s="80"/>
      <c r="G29" s="81"/>
      <c r="H29" s="185">
        <f>SUM(H20:L28)</f>
        <v>1200850</v>
      </c>
      <c r="I29" s="185"/>
      <c r="J29" s="185"/>
      <c r="K29" s="185"/>
      <c r="L29" s="186"/>
      <c r="M29" s="187"/>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9"/>
      <c r="CA29" s="18" t="s">
        <v>102</v>
      </c>
      <c r="CB29" s="19">
        <f>CD29*個票２!$AC$10</f>
        <v>1200</v>
      </c>
      <c r="CC29" s="18" t="s">
        <v>60</v>
      </c>
      <c r="CD29" s="19">
        <v>48</v>
      </c>
      <c r="CE29" s="19" t="s">
        <v>95</v>
      </c>
      <c r="CF29" s="19"/>
    </row>
    <row r="30" spans="1:84" ht="15" customHeight="1" thickBot="1">
      <c r="A30" s="82"/>
      <c r="B30" s="82"/>
      <c r="C30" s="82"/>
      <c r="D30" s="82"/>
      <c r="E30" s="83"/>
      <c r="F30" s="83"/>
      <c r="G30" s="83"/>
      <c r="H30" s="83"/>
      <c r="I30" s="83"/>
      <c r="J30" s="84"/>
      <c r="K30" s="84"/>
      <c r="L30" s="84"/>
      <c r="M30" s="84"/>
      <c r="N30" s="84"/>
      <c r="O30" s="85"/>
      <c r="P30" s="85"/>
      <c r="Q30" s="85"/>
      <c r="R30" s="85"/>
      <c r="S30" s="85"/>
      <c r="T30" s="85"/>
      <c r="U30" s="85"/>
      <c r="V30" s="85"/>
      <c r="W30" s="85"/>
      <c r="X30" s="85"/>
      <c r="Y30" s="85"/>
      <c r="Z30" s="85"/>
      <c r="AA30" s="85"/>
      <c r="AB30" s="85"/>
      <c r="AC30" s="85"/>
      <c r="AD30" s="85"/>
      <c r="AE30" s="85"/>
      <c r="AF30" s="85"/>
      <c r="AG30" s="85"/>
      <c r="AH30" s="86"/>
      <c r="AI30" s="85"/>
      <c r="AJ30" s="85"/>
      <c r="AK30" s="85"/>
      <c r="AL30" s="85"/>
      <c r="AM30" s="85"/>
      <c r="CA30" s="18" t="s">
        <v>103</v>
      </c>
      <c r="CB30" s="19">
        <f>CD30*個票２!$AC$10</f>
        <v>1075</v>
      </c>
      <c r="CC30" s="18" t="s">
        <v>60</v>
      </c>
      <c r="CD30" s="19">
        <v>43</v>
      </c>
      <c r="CE30" s="19" t="s">
        <v>95</v>
      </c>
      <c r="CF30" s="19"/>
    </row>
    <row r="31" spans="1:84" ht="15" customHeight="1" thickBot="1">
      <c r="A31" s="87" t="s">
        <v>104</v>
      </c>
      <c r="B31" s="39"/>
      <c r="C31" s="39"/>
      <c r="D31" s="39"/>
      <c r="E31" s="39"/>
      <c r="F31" s="39"/>
      <c r="G31" s="39"/>
      <c r="H31" s="39"/>
      <c r="I31" s="40"/>
      <c r="J31" s="41"/>
      <c r="K31" s="42"/>
      <c r="L31" s="43"/>
      <c r="M31" s="43"/>
      <c r="N31" s="43"/>
      <c r="O31" s="43"/>
      <c r="P31" s="43"/>
      <c r="Q31" s="43"/>
      <c r="R31" s="43"/>
      <c r="S31" s="43"/>
      <c r="T31" s="43"/>
      <c r="U31" s="43"/>
      <c r="V31" s="43"/>
      <c r="W31" s="43"/>
      <c r="X31" s="43"/>
      <c r="Y31" s="43"/>
      <c r="Z31" s="43"/>
      <c r="AA31" s="43"/>
      <c r="AB31" s="43"/>
      <c r="AC31" s="43"/>
      <c r="AD31" s="43"/>
      <c r="AE31" s="245" t="s">
        <v>105</v>
      </c>
      <c r="AF31" s="246"/>
      <c r="AG31" s="246"/>
      <c r="AH31" s="247"/>
      <c r="AI31" s="248">
        <f>IFERROR(IF(H10="居宅介護支援事業所",(X34*AI34+X35*AI35+X36*AI36+X37*AI37)/1000,(X32*AI32+X33*AI33)/1000),"")</f>
        <v>0</v>
      </c>
      <c r="AJ31" s="249"/>
      <c r="AK31" s="249"/>
      <c r="AL31" s="232" t="s">
        <v>68</v>
      </c>
      <c r="AM31" s="233"/>
      <c r="AN31" s="21"/>
      <c r="CA31" s="18" t="s">
        <v>106</v>
      </c>
      <c r="CB31" s="19">
        <f>CD31*個票２!$AC$10</f>
        <v>900</v>
      </c>
      <c r="CC31" s="18" t="s">
        <v>60</v>
      </c>
      <c r="CD31" s="19">
        <v>36</v>
      </c>
      <c r="CE31" s="19" t="s">
        <v>95</v>
      </c>
      <c r="CF31" s="19"/>
    </row>
    <row r="32" spans="1:84" ht="15.75" customHeight="1">
      <c r="A32" s="250" t="s">
        <v>107</v>
      </c>
      <c r="B32" s="251"/>
      <c r="C32" s="251"/>
      <c r="D32" s="251"/>
      <c r="E32" s="251"/>
      <c r="F32" s="251"/>
      <c r="G32" s="251"/>
      <c r="H32" s="251"/>
      <c r="I32" s="251"/>
      <c r="J32" s="252"/>
      <c r="K32" s="88" t="s">
        <v>108</v>
      </c>
      <c r="L32" s="89"/>
      <c r="M32" s="90"/>
      <c r="N32" s="91"/>
      <c r="O32" s="91"/>
      <c r="P32" s="91"/>
      <c r="Q32" s="92"/>
      <c r="R32" s="91"/>
      <c r="S32" s="91"/>
      <c r="T32" s="91"/>
      <c r="U32" s="91"/>
      <c r="V32" s="91"/>
      <c r="W32" s="93"/>
      <c r="X32" s="215">
        <f>IF($H$10="介護予防・生活支援サービス事業の事業者","",1500)</f>
        <v>1500</v>
      </c>
      <c r="Y32" s="215"/>
      <c r="Z32" s="215"/>
      <c r="AA32" s="216" t="s">
        <v>109</v>
      </c>
      <c r="AB32" s="217"/>
      <c r="AC32" s="218" t="s">
        <v>110</v>
      </c>
      <c r="AD32" s="219"/>
      <c r="AE32" s="219"/>
      <c r="AF32" s="219"/>
      <c r="AG32" s="219"/>
      <c r="AH32" s="220"/>
      <c r="AI32" s="221"/>
      <c r="AJ32" s="222"/>
      <c r="AK32" s="222"/>
      <c r="AL32" s="256" t="s">
        <v>50</v>
      </c>
      <c r="AM32" s="257"/>
      <c r="AN32" s="21"/>
      <c r="CA32" s="18" t="s">
        <v>111</v>
      </c>
      <c r="CB32" s="19">
        <f>CD32*個票２!$AC$10</f>
        <v>925</v>
      </c>
      <c r="CC32" s="18" t="s">
        <v>60</v>
      </c>
      <c r="CD32" s="19">
        <v>37</v>
      </c>
      <c r="CE32" s="19" t="s">
        <v>95</v>
      </c>
      <c r="CF32" s="19"/>
    </row>
    <row r="33" spans="1:84" s="21" customFormat="1" ht="15.75" customHeight="1">
      <c r="A33" s="253"/>
      <c r="B33" s="254"/>
      <c r="C33" s="254"/>
      <c r="D33" s="254"/>
      <c r="E33" s="254"/>
      <c r="F33" s="254"/>
      <c r="G33" s="254"/>
      <c r="H33" s="254"/>
      <c r="I33" s="254"/>
      <c r="J33" s="255"/>
      <c r="K33" s="88" t="s">
        <v>112</v>
      </c>
      <c r="L33" s="89"/>
      <c r="M33" s="90"/>
      <c r="N33" s="91"/>
      <c r="O33" s="91"/>
      <c r="P33" s="91"/>
      <c r="Q33" s="92"/>
      <c r="R33" s="91"/>
      <c r="S33" s="91"/>
      <c r="T33" s="91"/>
      <c r="U33" s="91"/>
      <c r="V33" s="91"/>
      <c r="W33" s="93"/>
      <c r="X33" s="215">
        <f>IF($H$10="介護予防・生活支援サービス事業の事業者","",3000)</f>
        <v>3000</v>
      </c>
      <c r="Y33" s="215"/>
      <c r="Z33" s="215"/>
      <c r="AA33" s="216" t="s">
        <v>109</v>
      </c>
      <c r="AB33" s="217"/>
      <c r="AC33" s="218" t="s">
        <v>110</v>
      </c>
      <c r="AD33" s="219"/>
      <c r="AE33" s="219"/>
      <c r="AF33" s="219"/>
      <c r="AG33" s="219"/>
      <c r="AH33" s="220"/>
      <c r="AI33" s="221"/>
      <c r="AJ33" s="222"/>
      <c r="AK33" s="222"/>
      <c r="AL33" s="258" t="s">
        <v>50</v>
      </c>
      <c r="AM33" s="259"/>
      <c r="CA33" s="18" t="s">
        <v>113</v>
      </c>
      <c r="CB33" s="19">
        <f>CD33*個票２!$AC$10</f>
        <v>875</v>
      </c>
      <c r="CC33" s="18" t="s">
        <v>60</v>
      </c>
      <c r="CD33" s="19">
        <v>35</v>
      </c>
      <c r="CE33" s="19" t="s">
        <v>95</v>
      </c>
      <c r="CF33" s="19"/>
    </row>
    <row r="34" spans="1:84" s="21" customFormat="1" ht="15.75" customHeight="1">
      <c r="A34" s="94"/>
      <c r="B34" s="236" t="s">
        <v>114</v>
      </c>
      <c r="C34" s="237"/>
      <c r="D34" s="237"/>
      <c r="E34" s="237"/>
      <c r="F34" s="237"/>
      <c r="G34" s="237"/>
      <c r="H34" s="237"/>
      <c r="I34" s="237"/>
      <c r="J34" s="238"/>
      <c r="K34" s="95" t="s">
        <v>108</v>
      </c>
      <c r="L34" s="95"/>
      <c r="M34" s="96"/>
      <c r="N34" s="96"/>
      <c r="O34" s="97"/>
      <c r="P34" s="97"/>
      <c r="Q34" s="95"/>
      <c r="R34" s="95"/>
      <c r="S34" s="95"/>
      <c r="T34" s="95"/>
      <c r="U34" s="95"/>
      <c r="V34" s="95"/>
      <c r="W34" s="98"/>
      <c r="X34" s="215">
        <f>IF($H$10="介護予防・生活支援サービス事業の事業者","",1500)</f>
        <v>1500</v>
      </c>
      <c r="Y34" s="215"/>
      <c r="Z34" s="215"/>
      <c r="AA34" s="216" t="s">
        <v>109</v>
      </c>
      <c r="AB34" s="217"/>
      <c r="AC34" s="218" t="s">
        <v>110</v>
      </c>
      <c r="AD34" s="219"/>
      <c r="AE34" s="219"/>
      <c r="AF34" s="219"/>
      <c r="AG34" s="219"/>
      <c r="AH34" s="220"/>
      <c r="AI34" s="221"/>
      <c r="AJ34" s="222"/>
      <c r="AK34" s="222"/>
      <c r="AL34" s="223" t="s">
        <v>50</v>
      </c>
      <c r="AM34" s="224"/>
      <c r="CA34" s="18" t="s">
        <v>115</v>
      </c>
      <c r="CB34" s="19">
        <f>CD34*個票２!$AC$10</f>
        <v>925</v>
      </c>
      <c r="CC34" s="18" t="s">
        <v>60</v>
      </c>
      <c r="CD34" s="19">
        <v>37</v>
      </c>
      <c r="CE34" s="19" t="s">
        <v>95</v>
      </c>
      <c r="CF34" s="19"/>
    </row>
    <row r="35" spans="1:84" s="21" customFormat="1" ht="15.75" customHeight="1">
      <c r="A35" s="99"/>
      <c r="B35" s="239"/>
      <c r="C35" s="240"/>
      <c r="D35" s="240"/>
      <c r="E35" s="240"/>
      <c r="F35" s="240"/>
      <c r="G35" s="240"/>
      <c r="H35" s="240"/>
      <c r="I35" s="240"/>
      <c r="J35" s="241"/>
      <c r="K35" s="100" t="s">
        <v>116</v>
      </c>
      <c r="L35" s="100"/>
      <c r="M35" s="100"/>
      <c r="N35" s="100"/>
      <c r="O35" s="101"/>
      <c r="P35" s="101"/>
      <c r="Q35" s="102"/>
      <c r="R35" s="102"/>
      <c r="S35" s="102"/>
      <c r="T35" s="102"/>
      <c r="U35" s="102"/>
      <c r="V35" s="102"/>
      <c r="W35" s="103"/>
      <c r="X35" s="215">
        <f>IF($H$10="介護予防・生活支援サービス事業の事業者","",4500)</f>
        <v>4500</v>
      </c>
      <c r="Y35" s="215"/>
      <c r="Z35" s="215"/>
      <c r="AA35" s="216" t="s">
        <v>109</v>
      </c>
      <c r="AB35" s="217"/>
      <c r="AC35" s="218" t="s">
        <v>110</v>
      </c>
      <c r="AD35" s="219"/>
      <c r="AE35" s="219"/>
      <c r="AF35" s="219"/>
      <c r="AG35" s="219"/>
      <c r="AH35" s="220"/>
      <c r="AI35" s="221"/>
      <c r="AJ35" s="222"/>
      <c r="AK35" s="222"/>
      <c r="AL35" s="223" t="s">
        <v>50</v>
      </c>
      <c r="AM35" s="224"/>
      <c r="CA35" s="18" t="s">
        <v>117</v>
      </c>
      <c r="CB35" s="19">
        <f>CD35*個票２!$AC$10</f>
        <v>875</v>
      </c>
      <c r="CC35" s="18" t="s">
        <v>60</v>
      </c>
      <c r="CD35" s="19">
        <v>35</v>
      </c>
      <c r="CE35" s="19" t="s">
        <v>95</v>
      </c>
      <c r="CF35" s="19"/>
    </row>
    <row r="36" spans="1:84" s="21" customFormat="1" ht="15.75" customHeight="1">
      <c r="A36" s="99"/>
      <c r="B36" s="239"/>
      <c r="C36" s="240"/>
      <c r="D36" s="240"/>
      <c r="E36" s="240"/>
      <c r="F36" s="240"/>
      <c r="G36" s="240"/>
      <c r="H36" s="240"/>
      <c r="I36" s="240"/>
      <c r="J36" s="241"/>
      <c r="K36" s="104" t="s">
        <v>112</v>
      </c>
      <c r="L36" s="104"/>
      <c r="M36" s="104"/>
      <c r="N36" s="104"/>
      <c r="O36" s="92"/>
      <c r="P36" s="92"/>
      <c r="Q36" s="91"/>
      <c r="R36" s="91"/>
      <c r="S36" s="91"/>
      <c r="T36" s="91"/>
      <c r="U36" s="91"/>
      <c r="V36" s="91"/>
      <c r="W36" s="93"/>
      <c r="X36" s="215">
        <f>IF($H$10="介護予防・生活支援サービス事業の事業者","",3000)</f>
        <v>3000</v>
      </c>
      <c r="Y36" s="215"/>
      <c r="Z36" s="215"/>
      <c r="AA36" s="216" t="s">
        <v>109</v>
      </c>
      <c r="AB36" s="217"/>
      <c r="AC36" s="218" t="s">
        <v>110</v>
      </c>
      <c r="AD36" s="219"/>
      <c r="AE36" s="219"/>
      <c r="AF36" s="219"/>
      <c r="AG36" s="219"/>
      <c r="AH36" s="220"/>
      <c r="AI36" s="221"/>
      <c r="AJ36" s="222"/>
      <c r="AK36" s="222"/>
      <c r="AL36" s="223" t="s">
        <v>50</v>
      </c>
      <c r="AM36" s="224"/>
      <c r="CA36" s="18" t="s">
        <v>118</v>
      </c>
      <c r="CB36" s="19">
        <f>CD36*個票２!$AC$10</f>
        <v>925</v>
      </c>
      <c r="CC36" s="18" t="s">
        <v>60</v>
      </c>
      <c r="CD36" s="19">
        <v>37</v>
      </c>
      <c r="CE36" s="19" t="s">
        <v>95</v>
      </c>
      <c r="CF36" s="19"/>
    </row>
    <row r="37" spans="1:84" s="21" customFormat="1" ht="15.75" customHeight="1">
      <c r="A37" s="105"/>
      <c r="B37" s="242"/>
      <c r="C37" s="243"/>
      <c r="D37" s="243"/>
      <c r="E37" s="243"/>
      <c r="F37" s="243"/>
      <c r="G37" s="243"/>
      <c r="H37" s="243"/>
      <c r="I37" s="243"/>
      <c r="J37" s="244"/>
      <c r="K37" s="104" t="s">
        <v>119</v>
      </c>
      <c r="L37" s="104"/>
      <c r="M37" s="104"/>
      <c r="N37" s="104"/>
      <c r="O37" s="92"/>
      <c r="P37" s="92"/>
      <c r="Q37" s="91"/>
      <c r="R37" s="91"/>
      <c r="S37" s="91"/>
      <c r="T37" s="91"/>
      <c r="U37" s="91"/>
      <c r="V37" s="91"/>
      <c r="W37" s="93"/>
      <c r="X37" s="215">
        <f>IF($H$10="介護予防・生活支援サービス事業の事業者","",6000)</f>
        <v>6000</v>
      </c>
      <c r="Y37" s="215"/>
      <c r="Z37" s="215"/>
      <c r="AA37" s="216" t="s">
        <v>109</v>
      </c>
      <c r="AB37" s="217"/>
      <c r="AC37" s="218" t="s">
        <v>110</v>
      </c>
      <c r="AD37" s="219"/>
      <c r="AE37" s="219"/>
      <c r="AF37" s="219"/>
      <c r="AG37" s="219"/>
      <c r="AH37" s="220"/>
      <c r="AI37" s="221"/>
      <c r="AJ37" s="222"/>
      <c r="AK37" s="222"/>
      <c r="AL37" s="223" t="s">
        <v>50</v>
      </c>
      <c r="AM37" s="224"/>
      <c r="CA37" s="18" t="s">
        <v>120</v>
      </c>
      <c r="CB37" s="19">
        <f>CD37*個票２!$AC$10</f>
        <v>875</v>
      </c>
      <c r="CC37" s="18" t="s">
        <v>60</v>
      </c>
      <c r="CD37" s="19">
        <v>35</v>
      </c>
      <c r="CE37" s="19" t="s">
        <v>95</v>
      </c>
      <c r="CF37" s="19"/>
    </row>
    <row r="38" spans="1:84" s="21" customFormat="1" ht="15.75" customHeight="1" thickBot="1">
      <c r="A38" s="39"/>
      <c r="B38" s="39"/>
      <c r="C38" s="39"/>
      <c r="D38" s="39"/>
      <c r="E38" s="39"/>
      <c r="F38" s="39"/>
      <c r="G38" s="39"/>
      <c r="H38" s="39"/>
      <c r="I38" s="40"/>
      <c r="J38" s="41"/>
      <c r="K38" s="42"/>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CA38" s="18" t="s">
        <v>121</v>
      </c>
      <c r="CB38" s="19">
        <f>CD38*個票２!$AC$10</f>
        <v>925</v>
      </c>
      <c r="CC38" s="18" t="s">
        <v>60</v>
      </c>
      <c r="CD38" s="19">
        <v>37</v>
      </c>
      <c r="CE38" s="19" t="s">
        <v>95</v>
      </c>
      <c r="CF38" s="19"/>
    </row>
    <row r="39" spans="1:84" s="21" customFormat="1" ht="15.75" customHeight="1" thickBot="1">
      <c r="A39" s="87" t="s">
        <v>122</v>
      </c>
      <c r="B39" s="42"/>
      <c r="C39" s="39"/>
      <c r="D39" s="39"/>
      <c r="E39" s="39"/>
      <c r="F39" s="39"/>
      <c r="G39" s="39"/>
      <c r="H39" s="39"/>
      <c r="I39" s="40"/>
      <c r="J39" s="41"/>
      <c r="K39" s="42"/>
      <c r="L39" s="43"/>
      <c r="M39" s="43"/>
      <c r="N39" s="43"/>
      <c r="O39" s="106"/>
      <c r="P39" s="106"/>
      <c r="Q39" s="106"/>
      <c r="R39" s="106"/>
      <c r="S39" s="106"/>
      <c r="T39" s="107"/>
      <c r="U39" s="107"/>
      <c r="V39" s="107"/>
      <c r="W39" s="107"/>
      <c r="X39" s="225" t="s">
        <v>65</v>
      </c>
      <c r="Y39" s="226"/>
      <c r="Z39" s="226"/>
      <c r="AA39" s="226"/>
      <c r="AB39" s="227"/>
      <c r="AC39" s="228" t="s">
        <v>66</v>
      </c>
      <c r="AD39" s="51" t="s">
        <v>123</v>
      </c>
      <c r="AE39" s="52"/>
      <c r="AF39" s="52"/>
      <c r="AG39" s="52"/>
      <c r="AH39" s="108"/>
      <c r="AI39" s="230">
        <f>MIN(X40,ROUNDDOWN(H52/1000,0))</f>
        <v>200</v>
      </c>
      <c r="AJ39" s="231"/>
      <c r="AK39" s="231"/>
      <c r="AL39" s="232" t="s">
        <v>68</v>
      </c>
      <c r="AM39" s="233"/>
      <c r="CA39" s="18" t="s">
        <v>124</v>
      </c>
      <c r="CB39" s="19">
        <f>CD39*個票２!$AC$10</f>
        <v>875</v>
      </c>
      <c r="CC39" s="18" t="s">
        <v>60</v>
      </c>
      <c r="CD39" s="19">
        <v>35</v>
      </c>
      <c r="CE39" s="19" t="s">
        <v>95</v>
      </c>
      <c r="CF39" s="19"/>
    </row>
    <row r="40" spans="1:84" s="21" customFormat="1" ht="15.75" customHeight="1">
      <c r="A40" s="106"/>
      <c r="B40" s="39"/>
      <c r="C40" s="39"/>
      <c r="D40" s="39"/>
      <c r="E40" s="39"/>
      <c r="F40" s="39"/>
      <c r="G40" s="39"/>
      <c r="H40" s="39"/>
      <c r="I40" s="39"/>
      <c r="J40" s="39"/>
      <c r="K40" s="39"/>
      <c r="L40" s="39"/>
      <c r="M40" s="39"/>
      <c r="N40" s="39"/>
      <c r="O40" s="39"/>
      <c r="P40" s="39"/>
      <c r="Q40" s="39"/>
      <c r="R40" s="39"/>
      <c r="S40" s="39"/>
      <c r="T40" s="39"/>
      <c r="U40" s="39"/>
      <c r="V40" s="39"/>
      <c r="W40" s="39"/>
      <c r="X40" s="234">
        <f>IFERROR(VLOOKUP(H10,個票２!CA5:CE33,5,FALSE),"")</f>
        <v>200</v>
      </c>
      <c r="Y40" s="235"/>
      <c r="Z40" s="235"/>
      <c r="AA40" s="202" t="s">
        <v>68</v>
      </c>
      <c r="AB40" s="203"/>
      <c r="AC40" s="229"/>
      <c r="AD40" s="55" t="s">
        <v>70</v>
      </c>
      <c r="AE40" s="95"/>
      <c r="AF40" s="95"/>
      <c r="AG40" s="95"/>
      <c r="AH40" s="109"/>
      <c r="AI40" s="204"/>
      <c r="AJ40" s="205"/>
      <c r="AK40" s="205"/>
      <c r="AL40" s="206" t="s">
        <v>68</v>
      </c>
      <c r="AM40" s="207"/>
      <c r="CA40" s="18" t="s">
        <v>125</v>
      </c>
      <c r="CB40" s="18"/>
      <c r="CC40" s="18"/>
      <c r="CD40" s="18"/>
      <c r="CE40" s="18"/>
      <c r="CF40" s="18"/>
    </row>
    <row r="41" spans="1:84" s="21" customFormat="1" ht="19.5" customHeight="1" thickBot="1">
      <c r="A41" s="45" t="s">
        <v>126</v>
      </c>
      <c r="B41" s="39"/>
      <c r="C41" s="39"/>
      <c r="D41" s="39"/>
      <c r="E41" s="39"/>
      <c r="F41" s="39"/>
      <c r="G41" s="39"/>
      <c r="H41" s="39"/>
      <c r="I41" s="39"/>
      <c r="J41" s="39"/>
      <c r="K41" s="39"/>
      <c r="L41" s="39"/>
      <c r="M41" s="39"/>
      <c r="N41" s="39"/>
      <c r="O41" s="39"/>
      <c r="P41" s="39"/>
      <c r="Q41" s="39"/>
      <c r="R41" s="39"/>
      <c r="S41" s="39"/>
      <c r="T41" s="39"/>
      <c r="U41" s="39"/>
      <c r="V41" s="39"/>
      <c r="W41" s="39"/>
      <c r="X41" s="234"/>
      <c r="Y41" s="235"/>
      <c r="Z41" s="235"/>
      <c r="AA41" s="202"/>
      <c r="AB41" s="203"/>
      <c r="AC41" s="229"/>
      <c r="AD41" s="58" t="s">
        <v>73</v>
      </c>
      <c r="AE41" s="110"/>
      <c r="AF41" s="110"/>
      <c r="AG41" s="110"/>
      <c r="AH41" s="111"/>
      <c r="AI41" s="208">
        <f>SUM(AI39:AK40)</f>
        <v>200</v>
      </c>
      <c r="AJ41" s="209"/>
      <c r="AK41" s="209"/>
      <c r="AL41" s="210" t="s">
        <v>68</v>
      </c>
      <c r="AM41" s="211"/>
    </row>
    <row r="42" spans="1:84" s="21" customFormat="1" ht="14.25" thickBot="1">
      <c r="A42" s="212" t="s">
        <v>75</v>
      </c>
      <c r="B42" s="213"/>
      <c r="C42" s="213"/>
      <c r="D42" s="213"/>
      <c r="E42" s="213"/>
      <c r="F42" s="213"/>
      <c r="G42" s="214"/>
      <c r="H42" s="213" t="s">
        <v>76</v>
      </c>
      <c r="I42" s="213"/>
      <c r="J42" s="213"/>
      <c r="K42" s="213"/>
      <c r="L42" s="213"/>
      <c r="M42" s="212" t="s">
        <v>77</v>
      </c>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4"/>
      <c r="AN42" s="14"/>
      <c r="AX42" s="61" t="str">
        <f>IF(X40&gt;=AI41,"○","！（補助上限額を超過しています）")</f>
        <v>○</v>
      </c>
      <c r="AY42" s="62"/>
      <c r="AZ42" s="62"/>
      <c r="BA42" s="62"/>
      <c r="BB42" s="62"/>
      <c r="BC42" s="62"/>
      <c r="BD42" s="62"/>
      <c r="BE42" s="62"/>
      <c r="BF42" s="62"/>
      <c r="BG42" s="62"/>
      <c r="BH42" s="62"/>
      <c r="BI42" s="62"/>
      <c r="BJ42" s="62"/>
      <c r="BK42" s="62"/>
      <c r="BL42" s="62"/>
      <c r="BM42" s="62"/>
      <c r="BN42" s="62"/>
      <c r="BO42" s="62"/>
      <c r="BP42" s="62"/>
      <c r="BQ42" s="62"/>
      <c r="BR42" s="62"/>
      <c r="BS42" s="62"/>
      <c r="BT42" s="63"/>
    </row>
    <row r="43" spans="1:84" s="21" customFormat="1" ht="13.5" customHeight="1">
      <c r="A43" s="64" t="s">
        <v>79</v>
      </c>
      <c r="B43" s="65"/>
      <c r="C43" s="65"/>
      <c r="D43" s="65"/>
      <c r="E43" s="66"/>
      <c r="F43" s="66"/>
      <c r="G43" s="67"/>
      <c r="H43" s="198"/>
      <c r="I43" s="198"/>
      <c r="J43" s="198"/>
      <c r="K43" s="198"/>
      <c r="L43" s="198"/>
      <c r="M43" s="199"/>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1"/>
      <c r="AN43" s="14"/>
      <c r="AT43" s="112"/>
    </row>
    <row r="44" spans="1:84" ht="15" customHeight="1">
      <c r="A44" s="68" t="s">
        <v>81</v>
      </c>
      <c r="B44" s="69"/>
      <c r="C44" s="69"/>
      <c r="D44" s="69"/>
      <c r="E44" s="70"/>
      <c r="F44" s="70"/>
      <c r="G44" s="71"/>
      <c r="H44" s="190"/>
      <c r="I44" s="190"/>
      <c r="J44" s="190"/>
      <c r="K44" s="190"/>
      <c r="L44" s="190"/>
      <c r="M44" s="191"/>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3"/>
    </row>
    <row r="45" spans="1:84" ht="15" customHeight="1">
      <c r="A45" s="68" t="s">
        <v>84</v>
      </c>
      <c r="B45" s="69"/>
      <c r="C45" s="69"/>
      <c r="D45" s="69"/>
      <c r="E45" s="70"/>
      <c r="F45" s="70"/>
      <c r="G45" s="71"/>
      <c r="H45" s="190"/>
      <c r="I45" s="190"/>
      <c r="J45" s="190"/>
      <c r="K45" s="190"/>
      <c r="L45" s="190"/>
      <c r="M45" s="191"/>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3"/>
    </row>
    <row r="46" spans="1:84" ht="15" customHeight="1">
      <c r="A46" s="68" t="s">
        <v>86</v>
      </c>
      <c r="B46" s="69"/>
      <c r="C46" s="69"/>
      <c r="D46" s="69"/>
      <c r="E46" s="70"/>
      <c r="F46" s="70"/>
      <c r="G46" s="71"/>
      <c r="H46" s="190"/>
      <c r="I46" s="190"/>
      <c r="J46" s="190"/>
      <c r="K46" s="190"/>
      <c r="L46" s="190"/>
      <c r="M46" s="191"/>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3"/>
    </row>
    <row r="47" spans="1:84" ht="15" customHeight="1">
      <c r="A47" s="68" t="s">
        <v>89</v>
      </c>
      <c r="B47" s="69"/>
      <c r="C47" s="69"/>
      <c r="D47" s="69"/>
      <c r="E47" s="70"/>
      <c r="F47" s="70"/>
      <c r="G47" s="71"/>
      <c r="H47" s="190"/>
      <c r="I47" s="190"/>
      <c r="J47" s="190"/>
      <c r="K47" s="190"/>
      <c r="L47" s="190"/>
      <c r="M47" s="191"/>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3"/>
    </row>
    <row r="48" spans="1:84" ht="15" customHeight="1">
      <c r="A48" s="68" t="s">
        <v>92</v>
      </c>
      <c r="B48" s="69"/>
      <c r="C48" s="69"/>
      <c r="D48" s="69"/>
      <c r="E48" s="70"/>
      <c r="F48" s="70"/>
      <c r="G48" s="71"/>
      <c r="H48" s="190"/>
      <c r="I48" s="190"/>
      <c r="J48" s="190"/>
      <c r="K48" s="190"/>
      <c r="L48" s="190"/>
      <c r="M48" s="191"/>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3"/>
    </row>
    <row r="49" spans="1:39" ht="15" customHeight="1">
      <c r="A49" s="68" t="s">
        <v>94</v>
      </c>
      <c r="B49" s="69"/>
      <c r="C49" s="69"/>
      <c r="D49" s="69"/>
      <c r="E49" s="70"/>
      <c r="F49" s="70"/>
      <c r="G49" s="71"/>
      <c r="H49" s="190"/>
      <c r="I49" s="190"/>
      <c r="J49" s="190"/>
      <c r="K49" s="190"/>
      <c r="L49" s="190"/>
      <c r="M49" s="191"/>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3"/>
    </row>
    <row r="50" spans="1:39" ht="15" customHeight="1">
      <c r="A50" s="68" t="s">
        <v>96</v>
      </c>
      <c r="B50" s="73"/>
      <c r="C50" s="73"/>
      <c r="D50" s="73"/>
      <c r="E50" s="73"/>
      <c r="F50" s="73"/>
      <c r="G50" s="74"/>
      <c r="H50" s="190"/>
      <c r="I50" s="190"/>
      <c r="J50" s="190"/>
      <c r="K50" s="190"/>
      <c r="L50" s="190"/>
      <c r="M50" s="191"/>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3"/>
    </row>
    <row r="51" spans="1:39" ht="15" customHeight="1">
      <c r="A51" s="75" t="s">
        <v>98</v>
      </c>
      <c r="B51" s="76"/>
      <c r="C51" s="76"/>
      <c r="D51" s="76"/>
      <c r="E51" s="77"/>
      <c r="F51" s="77"/>
      <c r="G51" s="78"/>
      <c r="H51" s="194">
        <v>240000</v>
      </c>
      <c r="I51" s="194"/>
      <c r="J51" s="194"/>
      <c r="K51" s="194"/>
      <c r="L51" s="194"/>
      <c r="M51" s="195" t="s">
        <v>242</v>
      </c>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7"/>
    </row>
    <row r="52" spans="1:39" ht="15" customHeight="1">
      <c r="A52" s="79" t="s">
        <v>101</v>
      </c>
      <c r="B52" s="113"/>
      <c r="C52" s="113"/>
      <c r="D52" s="113"/>
      <c r="E52" s="80"/>
      <c r="F52" s="80"/>
      <c r="G52" s="81"/>
      <c r="H52" s="185">
        <f>SUM(H43:L51)</f>
        <v>240000</v>
      </c>
      <c r="I52" s="185"/>
      <c r="J52" s="185"/>
      <c r="K52" s="185"/>
      <c r="L52" s="186"/>
      <c r="M52" s="187"/>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9"/>
    </row>
    <row r="53" spans="1:39" ht="15" customHeight="1">
      <c r="A53" s="82"/>
      <c r="B53" s="82"/>
      <c r="C53" s="82"/>
      <c r="D53" s="82"/>
      <c r="E53" s="114"/>
      <c r="F53" s="114"/>
      <c r="G53" s="114"/>
      <c r="H53" s="114"/>
      <c r="I53" s="114"/>
      <c r="J53" s="115"/>
      <c r="K53" s="115"/>
      <c r="L53" s="115"/>
      <c r="M53" s="115"/>
      <c r="N53" s="115"/>
      <c r="O53" s="114"/>
      <c r="P53" s="114"/>
      <c r="Q53" s="114"/>
      <c r="R53" s="114"/>
      <c r="S53" s="114"/>
      <c r="T53" s="114"/>
      <c r="U53" s="114"/>
      <c r="V53" s="114"/>
      <c r="W53" s="114"/>
      <c r="X53" s="114"/>
      <c r="Y53" s="116"/>
      <c r="Z53" s="116"/>
      <c r="AA53" s="116"/>
      <c r="AB53" s="116"/>
      <c r="AC53" s="116"/>
      <c r="AD53" s="116"/>
      <c r="AE53" s="114"/>
      <c r="AF53" s="114"/>
      <c r="AG53" s="114"/>
      <c r="AH53" s="114"/>
      <c r="AI53" s="114"/>
      <c r="AJ53" s="114"/>
      <c r="AK53" s="114"/>
      <c r="AL53" s="114"/>
      <c r="AM53" s="114"/>
    </row>
    <row r="54" spans="1:39" ht="15" customHeight="1">
      <c r="A54" s="117" t="s">
        <v>127</v>
      </c>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50"/>
      <c r="Z54" s="50"/>
      <c r="AA54" s="50"/>
      <c r="AB54" s="50"/>
      <c r="AC54" s="50"/>
      <c r="AD54" s="50"/>
      <c r="AE54" s="118"/>
      <c r="AF54" s="118"/>
      <c r="AG54" s="118"/>
      <c r="AH54" s="118"/>
      <c r="AI54" s="118"/>
      <c r="AJ54" s="118"/>
      <c r="AK54" s="118"/>
      <c r="AL54" s="118"/>
      <c r="AM54" s="118"/>
    </row>
    <row r="55" spans="1:39" ht="4.5" customHeight="1"/>
  </sheetData>
  <sheetProtection formatCells="0" formatColumns="0" formatRows="0" insertColumns="0" insertRows="0" autoFilter="0"/>
  <mergeCells count="132">
    <mergeCell ref="A3:AM3"/>
    <mergeCell ref="A5:AM5"/>
    <mergeCell ref="A7:G7"/>
    <mergeCell ref="H7:N7"/>
    <mergeCell ref="O7:S7"/>
    <mergeCell ref="T7:AM7"/>
    <mergeCell ref="AH8:AM8"/>
    <mergeCell ref="D9:G9"/>
    <mergeCell ref="H9:K9"/>
    <mergeCell ref="L9:Y9"/>
    <mergeCell ref="AC9:AG9"/>
    <mergeCell ref="AH9:AM9"/>
    <mergeCell ref="A8:C9"/>
    <mergeCell ref="D8:G8"/>
    <mergeCell ref="H8:K8"/>
    <mergeCell ref="L8:Y8"/>
    <mergeCell ref="Z8:AB9"/>
    <mergeCell ref="AC8:AG8"/>
    <mergeCell ref="AE10:AF10"/>
    <mergeCell ref="AG10:AI10"/>
    <mergeCell ref="AJ10:AK10"/>
    <mergeCell ref="AL10:AM10"/>
    <mergeCell ref="AP10:AU10"/>
    <mergeCell ref="A11:H12"/>
    <mergeCell ref="A10:G10"/>
    <mergeCell ref="H10:Q10"/>
    <mergeCell ref="R10:W10"/>
    <mergeCell ref="X10:Y10"/>
    <mergeCell ref="Z10:AB10"/>
    <mergeCell ref="AC10:AD10"/>
    <mergeCell ref="A14:AM14"/>
    <mergeCell ref="X16:AB16"/>
    <mergeCell ref="AC16:AC18"/>
    <mergeCell ref="AI16:AK16"/>
    <mergeCell ref="AL16:AM16"/>
    <mergeCell ref="X17:Z18"/>
    <mergeCell ref="AA17:AB18"/>
    <mergeCell ref="AI17:AK17"/>
    <mergeCell ref="AL17:AM17"/>
    <mergeCell ref="AI18:AK18"/>
    <mergeCell ref="H21:L21"/>
    <mergeCell ref="M21:AM21"/>
    <mergeCell ref="H22:L22"/>
    <mergeCell ref="M22:AM22"/>
    <mergeCell ref="H23:L23"/>
    <mergeCell ref="M23:AM23"/>
    <mergeCell ref="AL18:AM18"/>
    <mergeCell ref="A19:G19"/>
    <mergeCell ref="H19:L19"/>
    <mergeCell ref="M19:AM19"/>
    <mergeCell ref="H20:L20"/>
    <mergeCell ref="M20:AM20"/>
    <mergeCell ref="H27:L27"/>
    <mergeCell ref="M27:AM27"/>
    <mergeCell ref="H28:L28"/>
    <mergeCell ref="M28:AM28"/>
    <mergeCell ref="H29:L29"/>
    <mergeCell ref="M29:AM29"/>
    <mergeCell ref="H24:L24"/>
    <mergeCell ref="M24:AM24"/>
    <mergeCell ref="H25:L25"/>
    <mergeCell ref="M25:AM25"/>
    <mergeCell ref="H26:L26"/>
    <mergeCell ref="M26:AM26"/>
    <mergeCell ref="X36:Z36"/>
    <mergeCell ref="AA36:AB36"/>
    <mergeCell ref="AC36:AH36"/>
    <mergeCell ref="AI36:AK36"/>
    <mergeCell ref="AL36:AM36"/>
    <mergeCell ref="AE31:AH31"/>
    <mergeCell ref="AI31:AK31"/>
    <mergeCell ref="AL31:AM31"/>
    <mergeCell ref="A32:J33"/>
    <mergeCell ref="X32:Z32"/>
    <mergeCell ref="AA32:AB32"/>
    <mergeCell ref="AC32:AH32"/>
    <mergeCell ref="AI32:AK32"/>
    <mergeCell ref="AL32:AM32"/>
    <mergeCell ref="X33:Z33"/>
    <mergeCell ref="AA33:AB33"/>
    <mergeCell ref="AC33:AH33"/>
    <mergeCell ref="AI33:AK33"/>
    <mergeCell ref="AL33:AM33"/>
    <mergeCell ref="A42:G42"/>
    <mergeCell ref="H42:L42"/>
    <mergeCell ref="M42:AM42"/>
    <mergeCell ref="X37:Z37"/>
    <mergeCell ref="AA37:AB37"/>
    <mergeCell ref="AC37:AH37"/>
    <mergeCell ref="AI37:AK37"/>
    <mergeCell ref="AL37:AM37"/>
    <mergeCell ref="X39:AB39"/>
    <mergeCell ref="AC39:AC41"/>
    <mergeCell ref="AI39:AK39"/>
    <mergeCell ref="AL39:AM39"/>
    <mergeCell ref="X40:Z41"/>
    <mergeCell ref="B34:J37"/>
    <mergeCell ref="X34:Z34"/>
    <mergeCell ref="AA34:AB34"/>
    <mergeCell ref="AC34:AH34"/>
    <mergeCell ref="AI34:AK34"/>
    <mergeCell ref="AL34:AM34"/>
    <mergeCell ref="X35:Z35"/>
    <mergeCell ref="AA35:AB35"/>
    <mergeCell ref="AC35:AH35"/>
    <mergeCell ref="AI35:AK35"/>
    <mergeCell ref="AL35:AM35"/>
    <mergeCell ref="H43:L43"/>
    <mergeCell ref="M43:AM43"/>
    <mergeCell ref="H44:L44"/>
    <mergeCell ref="M44:AM44"/>
    <mergeCell ref="H45:L45"/>
    <mergeCell ref="M45:AM45"/>
    <mergeCell ref="AA40:AB41"/>
    <mergeCell ref="AI40:AK40"/>
    <mergeCell ref="AL40:AM40"/>
    <mergeCell ref="AI41:AK41"/>
    <mergeCell ref="AL41:AM41"/>
    <mergeCell ref="H52:L52"/>
    <mergeCell ref="M52:AM52"/>
    <mergeCell ref="H49:L49"/>
    <mergeCell ref="M49:AM49"/>
    <mergeCell ref="H50:L50"/>
    <mergeCell ref="M50:AM50"/>
    <mergeCell ref="H51:L51"/>
    <mergeCell ref="M51:AM51"/>
    <mergeCell ref="H46:L46"/>
    <mergeCell ref="M46:AM46"/>
    <mergeCell ref="H47:L47"/>
    <mergeCell ref="M47:AM47"/>
    <mergeCell ref="H48:L48"/>
    <mergeCell ref="M48:AM48"/>
  </mergeCells>
  <phoneticPr fontId="5"/>
  <dataValidations count="2">
    <dataValidation imeMode="halfAlpha" allowBlank="1" showInputMessage="1" showErrorMessage="1" sqref="S16:V18 J16:N18 H7:N7 D9:G9 AC9:AG9 X10:Y10"/>
    <dataValidation type="list" allowBlank="1" showInputMessage="1" showErrorMessage="1" sqref="H10:Q10">
      <formula1>$CA$5:$CA$40</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190500</xdr:colOff>
                    <xdr:row>10</xdr:row>
                    <xdr:rowOff>0</xdr:rowOff>
                  </from>
                  <to>
                    <xdr:col>9</xdr:col>
                    <xdr:colOff>47625</xdr:colOff>
                    <xdr:row>11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'T:\004_介護事業係2\★★★コロナ介護サービス事業所等に対するサービス継続支援事業\３_県交付要綱\支援金交付要綱\支援金様式\HP\01HP様式\01交付申請\[shinsei_kisairei.xlsm]計算用'!#REF!</xm:f>
          </x14:formula1>
          <xm:sqref>H9:K9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CF55"/>
  <sheetViews>
    <sheetView showZeros="0" view="pageBreakPreview" topLeftCell="A43" zoomScale="130" zoomScaleNormal="160" zoomScaleSheetLayoutView="130" workbookViewId="0">
      <selection activeCell="U17" sqref="U17"/>
    </sheetView>
  </sheetViews>
  <sheetFormatPr defaultColWidth="2.25" defaultRowHeight="13.5"/>
  <cols>
    <col min="1" max="1" width="2.25" style="14" customWidth="1"/>
    <col min="2" max="7" width="2.25" style="14"/>
    <col min="8" max="19" width="2.5" style="14" bestFit="1" customWidth="1"/>
    <col min="20" max="40" width="2.25" style="14"/>
    <col min="41" max="47" width="2.25" style="14" hidden="1" customWidth="1"/>
    <col min="48" max="78" width="2.25" style="14"/>
    <col min="79" max="79" width="49.125" style="14" hidden="1" customWidth="1"/>
    <col min="80" max="84" width="8.125" style="14" hidden="1" customWidth="1"/>
    <col min="85" max="87" width="8.125" style="14" customWidth="1"/>
    <col min="88" max="16384" width="2.25" style="14"/>
  </cols>
  <sheetData>
    <row r="1" spans="1:84">
      <c r="A1" s="14" t="s">
        <v>17</v>
      </c>
    </row>
    <row r="2" spans="1:84" ht="3" customHeight="1"/>
    <row r="3" spans="1:84">
      <c r="A3" s="296" t="s">
        <v>18</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8"/>
      <c r="CA3" s="15"/>
      <c r="CB3" s="16" t="s">
        <v>19</v>
      </c>
      <c r="CC3" s="15"/>
      <c r="CD3" s="15"/>
      <c r="CE3" s="16" t="s">
        <v>128</v>
      </c>
      <c r="CF3" s="15"/>
    </row>
    <row r="4" spans="1:84" ht="4.5"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CA4" s="15"/>
      <c r="CB4" s="16" t="s">
        <v>21</v>
      </c>
      <c r="CC4" s="16"/>
      <c r="CD4" s="16" t="s">
        <v>22</v>
      </c>
      <c r="CE4" s="16" t="s">
        <v>21</v>
      </c>
      <c r="CF4" s="15"/>
    </row>
    <row r="5" spans="1:84">
      <c r="A5" s="260" t="s">
        <v>23</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2"/>
      <c r="CA5" s="18" t="s">
        <v>24</v>
      </c>
      <c r="CB5" s="19">
        <v>892</v>
      </c>
      <c r="CC5" s="18" t="s">
        <v>25</v>
      </c>
      <c r="CD5" s="18"/>
      <c r="CE5" s="19">
        <v>200</v>
      </c>
      <c r="CF5" s="18" t="s">
        <v>25</v>
      </c>
    </row>
    <row r="6" spans="1:84" ht="4.5" customHeigh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CA6" s="18" t="s">
        <v>26</v>
      </c>
      <c r="CB6" s="19">
        <v>1137</v>
      </c>
      <c r="CC6" s="18" t="s">
        <v>25</v>
      </c>
      <c r="CD6" s="18"/>
      <c r="CE6" s="19">
        <v>200</v>
      </c>
      <c r="CF6" s="18" t="s">
        <v>25</v>
      </c>
    </row>
    <row r="7" spans="1:84" ht="17.25" customHeight="1">
      <c r="A7" s="212" t="s">
        <v>27</v>
      </c>
      <c r="B7" s="213"/>
      <c r="C7" s="213"/>
      <c r="D7" s="213"/>
      <c r="E7" s="213"/>
      <c r="F7" s="213"/>
      <c r="G7" s="214"/>
      <c r="H7" s="299" t="s">
        <v>134</v>
      </c>
      <c r="I7" s="300"/>
      <c r="J7" s="300"/>
      <c r="K7" s="300"/>
      <c r="L7" s="300"/>
      <c r="M7" s="300"/>
      <c r="N7" s="301"/>
      <c r="O7" s="212" t="s">
        <v>29</v>
      </c>
      <c r="P7" s="213"/>
      <c r="Q7" s="213"/>
      <c r="R7" s="213"/>
      <c r="S7" s="214"/>
      <c r="T7" s="302" t="s">
        <v>135</v>
      </c>
      <c r="U7" s="279"/>
      <c r="V7" s="279"/>
      <c r="W7" s="279"/>
      <c r="X7" s="279"/>
      <c r="Y7" s="279"/>
      <c r="Z7" s="279"/>
      <c r="AA7" s="279"/>
      <c r="AB7" s="279"/>
      <c r="AC7" s="279"/>
      <c r="AD7" s="279"/>
      <c r="AE7" s="279"/>
      <c r="AF7" s="279"/>
      <c r="AG7" s="279"/>
      <c r="AH7" s="279"/>
      <c r="AI7" s="279"/>
      <c r="AJ7" s="279"/>
      <c r="AK7" s="279"/>
      <c r="AL7" s="279"/>
      <c r="AM7" s="303"/>
      <c r="CA7" s="18" t="s">
        <v>31</v>
      </c>
      <c r="CB7" s="19">
        <v>1480</v>
      </c>
      <c r="CC7" s="18" t="s">
        <v>25</v>
      </c>
      <c r="CD7" s="18"/>
      <c r="CE7" s="19">
        <v>200</v>
      </c>
      <c r="CF7" s="18" t="s">
        <v>25</v>
      </c>
    </row>
    <row r="8" spans="1:84">
      <c r="A8" s="315" t="s">
        <v>32</v>
      </c>
      <c r="B8" s="316"/>
      <c r="C8" s="317"/>
      <c r="D8" s="212" t="s">
        <v>33</v>
      </c>
      <c r="E8" s="213"/>
      <c r="F8" s="213"/>
      <c r="G8" s="214"/>
      <c r="H8" s="212" t="s">
        <v>34</v>
      </c>
      <c r="I8" s="213"/>
      <c r="J8" s="213"/>
      <c r="K8" s="214"/>
      <c r="L8" s="212" t="s">
        <v>35</v>
      </c>
      <c r="M8" s="213"/>
      <c r="N8" s="213"/>
      <c r="O8" s="213"/>
      <c r="P8" s="213"/>
      <c r="Q8" s="213"/>
      <c r="R8" s="213"/>
      <c r="S8" s="213"/>
      <c r="T8" s="213"/>
      <c r="U8" s="213"/>
      <c r="V8" s="213"/>
      <c r="W8" s="213"/>
      <c r="X8" s="213"/>
      <c r="Y8" s="214"/>
      <c r="Z8" s="315" t="s">
        <v>36</v>
      </c>
      <c r="AA8" s="316"/>
      <c r="AB8" s="317"/>
      <c r="AC8" s="212" t="s">
        <v>37</v>
      </c>
      <c r="AD8" s="213"/>
      <c r="AE8" s="213"/>
      <c r="AF8" s="213"/>
      <c r="AG8" s="213"/>
      <c r="AH8" s="304" t="s">
        <v>38</v>
      </c>
      <c r="AI8" s="294"/>
      <c r="AJ8" s="294"/>
      <c r="AK8" s="294"/>
      <c r="AL8" s="294"/>
      <c r="AM8" s="295"/>
      <c r="AV8" s="21"/>
      <c r="CA8" s="22" t="s">
        <v>39</v>
      </c>
      <c r="CB8" s="19">
        <v>384</v>
      </c>
      <c r="CC8" s="18" t="s">
        <v>25</v>
      </c>
      <c r="CD8" s="18"/>
      <c r="CE8" s="19">
        <v>200</v>
      </c>
      <c r="CF8" s="18" t="s">
        <v>25</v>
      </c>
    </row>
    <row r="9" spans="1:84" ht="17.25" customHeight="1">
      <c r="A9" s="318"/>
      <c r="B9" s="319"/>
      <c r="C9" s="320"/>
      <c r="D9" s="305" t="s">
        <v>136</v>
      </c>
      <c r="E9" s="306"/>
      <c r="F9" s="306"/>
      <c r="G9" s="307"/>
      <c r="H9" s="308" t="s">
        <v>41</v>
      </c>
      <c r="I9" s="309"/>
      <c r="J9" s="309"/>
      <c r="K9" s="310"/>
      <c r="L9" s="221" t="s">
        <v>42</v>
      </c>
      <c r="M9" s="222"/>
      <c r="N9" s="222"/>
      <c r="O9" s="222"/>
      <c r="P9" s="222"/>
      <c r="Q9" s="222"/>
      <c r="R9" s="222"/>
      <c r="S9" s="222"/>
      <c r="T9" s="222"/>
      <c r="U9" s="222"/>
      <c r="V9" s="222"/>
      <c r="W9" s="222"/>
      <c r="X9" s="222"/>
      <c r="Y9" s="311"/>
      <c r="Z9" s="318"/>
      <c r="AA9" s="319"/>
      <c r="AB9" s="320"/>
      <c r="AC9" s="221" t="s">
        <v>137</v>
      </c>
      <c r="AD9" s="222"/>
      <c r="AE9" s="222"/>
      <c r="AF9" s="222"/>
      <c r="AG9" s="311"/>
      <c r="AH9" s="312" t="s">
        <v>44</v>
      </c>
      <c r="AI9" s="313"/>
      <c r="AJ9" s="313"/>
      <c r="AK9" s="313"/>
      <c r="AL9" s="313"/>
      <c r="AM9" s="314"/>
      <c r="CA9" s="18" t="s">
        <v>45</v>
      </c>
      <c r="CB9" s="19">
        <v>375</v>
      </c>
      <c r="CC9" s="18" t="s">
        <v>25</v>
      </c>
      <c r="CD9" s="18"/>
      <c r="CE9" s="19">
        <v>200</v>
      </c>
      <c r="CF9" s="18" t="s">
        <v>25</v>
      </c>
    </row>
    <row r="10" spans="1:84" s="21" customFormat="1" ht="20.25" customHeight="1">
      <c r="A10" s="283" t="s">
        <v>46</v>
      </c>
      <c r="B10" s="284"/>
      <c r="C10" s="284"/>
      <c r="D10" s="284"/>
      <c r="E10" s="284"/>
      <c r="F10" s="284"/>
      <c r="G10" s="284"/>
      <c r="H10" s="285" t="s">
        <v>63</v>
      </c>
      <c r="I10" s="286"/>
      <c r="J10" s="286"/>
      <c r="K10" s="286"/>
      <c r="L10" s="286"/>
      <c r="M10" s="286"/>
      <c r="N10" s="286"/>
      <c r="O10" s="286"/>
      <c r="P10" s="286"/>
      <c r="Q10" s="287"/>
      <c r="R10" s="288" t="s">
        <v>48</v>
      </c>
      <c r="S10" s="289"/>
      <c r="T10" s="289"/>
      <c r="U10" s="289"/>
      <c r="V10" s="289"/>
      <c r="W10" s="290"/>
      <c r="X10" s="291">
        <v>11</v>
      </c>
      <c r="Y10" s="292"/>
      <c r="Z10" s="293" t="s">
        <v>49</v>
      </c>
      <c r="AA10" s="294"/>
      <c r="AB10" s="295"/>
      <c r="AC10" s="279"/>
      <c r="AD10" s="279"/>
      <c r="AE10" s="223" t="s">
        <v>50</v>
      </c>
      <c r="AF10" s="224"/>
      <c r="AG10" s="276" t="s">
        <v>51</v>
      </c>
      <c r="AH10" s="277"/>
      <c r="AI10" s="278"/>
      <c r="AJ10" s="279">
        <v>5</v>
      </c>
      <c r="AK10" s="279"/>
      <c r="AL10" s="223" t="s">
        <v>50</v>
      </c>
      <c r="AM10" s="224"/>
      <c r="AP10" s="280"/>
      <c r="AQ10" s="280"/>
      <c r="AR10" s="280"/>
      <c r="AS10" s="280"/>
      <c r="AT10" s="280"/>
      <c r="AU10" s="280"/>
      <c r="CA10" s="18" t="s">
        <v>138</v>
      </c>
      <c r="CB10" s="19">
        <v>939</v>
      </c>
      <c r="CC10" s="18" t="s">
        <v>25</v>
      </c>
      <c r="CD10" s="18"/>
      <c r="CE10" s="19">
        <v>200</v>
      </c>
      <c r="CF10" s="18" t="s">
        <v>25</v>
      </c>
    </row>
    <row r="11" spans="1:84" s="21" customFormat="1" ht="18" customHeight="1">
      <c r="A11" s="281" t="s">
        <v>53</v>
      </c>
      <c r="B11" s="251"/>
      <c r="C11" s="251"/>
      <c r="D11" s="251"/>
      <c r="E11" s="251"/>
      <c r="F11" s="251"/>
      <c r="G11" s="251"/>
      <c r="H11" s="252"/>
      <c r="I11" s="23"/>
      <c r="J11" s="24" t="s">
        <v>54</v>
      </c>
      <c r="K11" s="25"/>
      <c r="L11" s="26"/>
      <c r="M11" s="26"/>
      <c r="N11" s="26"/>
      <c r="O11" s="26"/>
      <c r="P11" s="26"/>
      <c r="Q11" s="26"/>
      <c r="R11" s="26"/>
      <c r="S11" s="26"/>
      <c r="T11" s="26"/>
      <c r="U11" s="26"/>
      <c r="V11" s="26"/>
      <c r="W11" s="26"/>
      <c r="X11" s="26"/>
      <c r="Y11" s="23"/>
      <c r="Z11" s="24" t="s">
        <v>55</v>
      </c>
      <c r="AA11" s="25"/>
      <c r="AB11" s="26"/>
      <c r="AC11" s="26"/>
      <c r="AD11" s="26"/>
      <c r="AE11" s="26"/>
      <c r="AF11" s="26"/>
      <c r="AG11" s="26"/>
      <c r="AH11" s="26"/>
      <c r="AI11" s="26"/>
      <c r="AJ11" s="26"/>
      <c r="AK11" s="26"/>
      <c r="AL11" s="26"/>
      <c r="AM11" s="27"/>
      <c r="CA11" s="18" t="s">
        <v>139</v>
      </c>
      <c r="CB11" s="19">
        <v>1181</v>
      </c>
      <c r="CC11" s="18" t="s">
        <v>25</v>
      </c>
      <c r="CD11" s="18"/>
      <c r="CE11" s="19">
        <v>200</v>
      </c>
      <c r="CF11" s="18" t="s">
        <v>25</v>
      </c>
    </row>
    <row r="12" spans="1:84" s="21" customFormat="1" ht="18" customHeight="1">
      <c r="A12" s="282"/>
      <c r="B12" s="254"/>
      <c r="C12" s="254"/>
      <c r="D12" s="254"/>
      <c r="E12" s="254"/>
      <c r="F12" s="254"/>
      <c r="G12" s="254"/>
      <c r="H12" s="255"/>
      <c r="I12" s="28"/>
      <c r="J12" s="29" t="s">
        <v>57</v>
      </c>
      <c r="K12" s="30"/>
      <c r="L12" s="31"/>
      <c r="M12" s="31"/>
      <c r="N12" s="31"/>
      <c r="O12" s="31"/>
      <c r="P12" s="31"/>
      <c r="Q12" s="31"/>
      <c r="R12" s="31"/>
      <c r="S12" s="31"/>
      <c r="T12" s="31"/>
      <c r="U12" s="30"/>
      <c r="V12" s="31"/>
      <c r="W12" s="31"/>
      <c r="X12" s="31"/>
      <c r="Y12" s="32"/>
      <c r="Z12" s="33"/>
      <c r="AA12" s="30"/>
      <c r="AB12" s="31"/>
      <c r="AC12" s="31"/>
      <c r="AD12" s="31"/>
      <c r="AE12" s="31"/>
      <c r="AF12" s="31"/>
      <c r="AG12" s="31"/>
      <c r="AH12" s="31"/>
      <c r="AI12" s="31"/>
      <c r="AJ12" s="31"/>
      <c r="AK12" s="31"/>
      <c r="AL12" s="31"/>
      <c r="AM12" s="34"/>
      <c r="CA12" s="18" t="s">
        <v>140</v>
      </c>
      <c r="CB12" s="19">
        <v>1885</v>
      </c>
      <c r="CC12" s="18" t="s">
        <v>25</v>
      </c>
      <c r="CD12" s="18"/>
      <c r="CE12" s="19">
        <v>200</v>
      </c>
      <c r="CF12" s="18" t="s">
        <v>25</v>
      </c>
    </row>
    <row r="13" spans="1:84" s="21" customFormat="1" ht="3.75" customHeight="1">
      <c r="A13" s="36"/>
      <c r="B13" s="36"/>
      <c r="C13" s="36"/>
      <c r="D13" s="36"/>
      <c r="E13" s="36"/>
      <c r="F13" s="36"/>
      <c r="G13" s="36"/>
      <c r="H13" s="36"/>
      <c r="I13" s="25"/>
      <c r="J13" s="24"/>
      <c r="K13" s="25"/>
      <c r="L13" s="26"/>
      <c r="M13" s="26"/>
      <c r="N13" s="26"/>
      <c r="O13" s="26"/>
      <c r="P13" s="26"/>
      <c r="Q13" s="26"/>
      <c r="R13" s="26"/>
      <c r="S13" s="26"/>
      <c r="T13" s="26"/>
      <c r="U13" s="25"/>
      <c r="V13" s="26"/>
      <c r="W13" s="26"/>
      <c r="X13" s="26"/>
      <c r="Y13" s="24"/>
      <c r="Z13" s="37"/>
      <c r="AA13" s="25"/>
      <c r="AB13" s="26"/>
      <c r="AC13" s="26"/>
      <c r="AD13" s="26"/>
      <c r="AE13" s="26"/>
      <c r="AF13" s="26"/>
      <c r="AG13" s="26"/>
      <c r="AH13" s="26"/>
      <c r="AI13" s="26"/>
      <c r="AJ13" s="26"/>
      <c r="AK13" s="26"/>
      <c r="AL13" s="26"/>
      <c r="AM13" s="26"/>
      <c r="AN13" s="38"/>
      <c r="CA13" s="18" t="s">
        <v>59</v>
      </c>
      <c r="CB13" s="19">
        <f>CD13*個票３!$AC$10</f>
        <v>0</v>
      </c>
      <c r="CC13" s="18" t="s">
        <v>60</v>
      </c>
      <c r="CD13" s="18">
        <v>44</v>
      </c>
      <c r="CE13" s="19">
        <v>200</v>
      </c>
      <c r="CF13" s="18" t="s">
        <v>25</v>
      </c>
    </row>
    <row r="14" spans="1:84" s="21" customFormat="1" ht="14.25" customHeight="1">
      <c r="A14" s="260" t="s">
        <v>61</v>
      </c>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2"/>
      <c r="CA14" s="18" t="s">
        <v>62</v>
      </c>
      <c r="CB14" s="19">
        <f>CD14*個票３!$AC$10</f>
        <v>0</v>
      </c>
      <c r="CC14" s="18" t="s">
        <v>60</v>
      </c>
      <c r="CD14" s="18">
        <v>44</v>
      </c>
      <c r="CE14" s="19">
        <v>200</v>
      </c>
      <c r="CF14" s="18" t="s">
        <v>25</v>
      </c>
    </row>
    <row r="15" spans="1:84" s="21" customFormat="1" ht="3" customHeight="1" thickBot="1">
      <c r="A15" s="39"/>
      <c r="B15" s="39"/>
      <c r="C15" s="39"/>
      <c r="D15" s="39"/>
      <c r="E15" s="39"/>
      <c r="F15" s="39"/>
      <c r="G15" s="39"/>
      <c r="H15" s="39"/>
      <c r="I15" s="40"/>
      <c r="J15" s="41"/>
      <c r="K15" s="42"/>
      <c r="L15" s="43"/>
      <c r="M15" s="43"/>
      <c r="N15" s="43"/>
      <c r="O15" s="43"/>
      <c r="P15" s="43"/>
      <c r="Q15" s="43"/>
      <c r="R15" s="43"/>
      <c r="S15" s="43"/>
      <c r="T15" s="43"/>
      <c r="U15" s="43"/>
      <c r="V15" s="43"/>
      <c r="W15" s="43"/>
      <c r="X15" s="31"/>
      <c r="Y15" s="31"/>
      <c r="Z15" s="31"/>
      <c r="AA15" s="31"/>
      <c r="AB15" s="31"/>
      <c r="AC15" s="31"/>
      <c r="AD15" s="43"/>
      <c r="AE15" s="43"/>
      <c r="AF15" s="43"/>
      <c r="AG15" s="43"/>
      <c r="AH15" s="43"/>
      <c r="AI15" s="43"/>
      <c r="AJ15" s="43"/>
      <c r="AK15" s="43"/>
      <c r="AL15" s="43"/>
      <c r="AM15" s="43"/>
      <c r="CA15" s="18" t="s">
        <v>63</v>
      </c>
      <c r="CB15" s="19">
        <v>534</v>
      </c>
      <c r="CC15" s="18" t="s">
        <v>25</v>
      </c>
      <c r="CD15" s="18"/>
      <c r="CE15" s="19">
        <v>200</v>
      </c>
      <c r="CF15" s="18" t="s">
        <v>25</v>
      </c>
    </row>
    <row r="16" spans="1:84" s="21" customFormat="1" ht="15.75" customHeight="1" thickBot="1">
      <c r="A16" s="44" t="s">
        <v>64</v>
      </c>
      <c r="B16" s="39"/>
      <c r="C16" s="45"/>
      <c r="D16" s="39"/>
      <c r="E16" s="46"/>
      <c r="F16" s="39"/>
      <c r="G16" s="39"/>
      <c r="H16" s="39"/>
      <c r="I16" s="39"/>
      <c r="J16" s="47"/>
      <c r="K16" s="47"/>
      <c r="L16" s="47"/>
      <c r="M16" s="47"/>
      <c r="N16" s="47"/>
      <c r="O16" s="48"/>
      <c r="P16" s="49"/>
      <c r="Q16" s="50"/>
      <c r="R16" s="50"/>
      <c r="S16" s="47"/>
      <c r="T16" s="41"/>
      <c r="U16" s="47"/>
      <c r="V16" s="47"/>
      <c r="W16" s="45"/>
      <c r="X16" s="263" t="s">
        <v>65</v>
      </c>
      <c r="Y16" s="264"/>
      <c r="Z16" s="264"/>
      <c r="AA16" s="264"/>
      <c r="AB16" s="265"/>
      <c r="AC16" s="229" t="s">
        <v>66</v>
      </c>
      <c r="AD16" s="51" t="s">
        <v>67</v>
      </c>
      <c r="AE16" s="52"/>
      <c r="AF16" s="52"/>
      <c r="AG16" s="53"/>
      <c r="AH16" s="52"/>
      <c r="AI16" s="266">
        <f>MIN(X17,ROUNDDOWN(H29/1000,0))</f>
        <v>318</v>
      </c>
      <c r="AJ16" s="267"/>
      <c r="AK16" s="267"/>
      <c r="AL16" s="232" t="s">
        <v>68</v>
      </c>
      <c r="AM16" s="233"/>
      <c r="AN16" s="14"/>
      <c r="CA16" s="18" t="s">
        <v>69</v>
      </c>
      <c r="CB16" s="19">
        <v>564</v>
      </c>
      <c r="CC16" s="18" t="s">
        <v>25</v>
      </c>
      <c r="CD16" s="18"/>
      <c r="CE16" s="19">
        <v>200</v>
      </c>
      <c r="CF16" s="18" t="s">
        <v>25</v>
      </c>
    </row>
    <row r="17" spans="1:84" s="21" customFormat="1" ht="15" customHeight="1">
      <c r="A17" s="44"/>
      <c r="B17" s="39"/>
      <c r="C17" s="45"/>
      <c r="D17" s="39"/>
      <c r="E17" s="46"/>
      <c r="F17" s="39"/>
      <c r="G17" s="39"/>
      <c r="H17" s="39"/>
      <c r="I17" s="39"/>
      <c r="J17" s="47"/>
      <c r="K17" s="47"/>
      <c r="L17" s="47"/>
      <c r="M17" s="47"/>
      <c r="N17" s="47"/>
      <c r="O17" s="48"/>
      <c r="P17" s="49"/>
      <c r="Q17" s="50"/>
      <c r="R17" s="50"/>
      <c r="S17" s="47"/>
      <c r="T17" s="41"/>
      <c r="U17" s="47"/>
      <c r="V17" s="47"/>
      <c r="W17" s="54"/>
      <c r="X17" s="268">
        <f>IFERROR(VLOOKUP(H10,個票３!CA5:CB33,2,FALSE),"")</f>
        <v>534</v>
      </c>
      <c r="Y17" s="269"/>
      <c r="Z17" s="269"/>
      <c r="AA17" s="270" t="s">
        <v>68</v>
      </c>
      <c r="AB17" s="271"/>
      <c r="AC17" s="229"/>
      <c r="AD17" s="55" t="s">
        <v>70</v>
      </c>
      <c r="AE17" s="56"/>
      <c r="AF17" s="56"/>
      <c r="AG17" s="56"/>
      <c r="AH17" s="57"/>
      <c r="AI17" s="272"/>
      <c r="AJ17" s="273"/>
      <c r="AK17" s="273"/>
      <c r="AL17" s="206" t="s">
        <v>68</v>
      </c>
      <c r="AM17" s="207"/>
      <c r="AN17" s="14"/>
      <c r="CA17" s="18" t="s">
        <v>71</v>
      </c>
      <c r="CB17" s="19">
        <v>518</v>
      </c>
      <c r="CC17" s="18" t="s">
        <v>25</v>
      </c>
      <c r="CD17" s="18"/>
      <c r="CE17" s="19">
        <v>200</v>
      </c>
      <c r="CF17" s="18" t="s">
        <v>25</v>
      </c>
    </row>
    <row r="18" spans="1:84" ht="19.5" customHeight="1" thickBot="1">
      <c r="A18" s="45" t="s">
        <v>72</v>
      </c>
      <c r="B18" s="39"/>
      <c r="C18" s="45"/>
      <c r="D18" s="39"/>
      <c r="E18" s="46"/>
      <c r="F18" s="39"/>
      <c r="G18" s="39"/>
      <c r="H18" s="39"/>
      <c r="I18" s="39"/>
      <c r="J18" s="47"/>
      <c r="K18" s="47"/>
      <c r="L18" s="47"/>
      <c r="M18" s="47"/>
      <c r="N18" s="47"/>
      <c r="O18" s="48"/>
      <c r="P18" s="49"/>
      <c r="Q18" s="50"/>
      <c r="R18" s="50"/>
      <c r="S18" s="47"/>
      <c r="T18" s="41"/>
      <c r="U18" s="47"/>
      <c r="V18" s="47"/>
      <c r="W18" s="54"/>
      <c r="X18" s="268"/>
      <c r="Y18" s="269"/>
      <c r="Z18" s="269"/>
      <c r="AA18" s="270"/>
      <c r="AB18" s="271"/>
      <c r="AC18" s="229"/>
      <c r="AD18" s="58" t="s">
        <v>73</v>
      </c>
      <c r="AE18" s="59"/>
      <c r="AF18" s="59"/>
      <c r="AG18" s="59"/>
      <c r="AH18" s="60"/>
      <c r="AI18" s="274">
        <f>SUM(AI16:AK17)</f>
        <v>318</v>
      </c>
      <c r="AJ18" s="275"/>
      <c r="AK18" s="275"/>
      <c r="AL18" s="210" t="s">
        <v>68</v>
      </c>
      <c r="AM18" s="211"/>
      <c r="CA18" s="18" t="s">
        <v>74</v>
      </c>
      <c r="CB18" s="19">
        <v>227</v>
      </c>
      <c r="CC18" s="18" t="s">
        <v>25</v>
      </c>
      <c r="CD18" s="18"/>
      <c r="CE18" s="19">
        <v>200</v>
      </c>
      <c r="CF18" s="18" t="s">
        <v>25</v>
      </c>
    </row>
    <row r="19" spans="1:84" ht="14.25" thickBot="1">
      <c r="A19" s="212" t="s">
        <v>75</v>
      </c>
      <c r="B19" s="213"/>
      <c r="C19" s="213"/>
      <c r="D19" s="213"/>
      <c r="E19" s="213"/>
      <c r="F19" s="213"/>
      <c r="G19" s="214"/>
      <c r="H19" s="213" t="s">
        <v>76</v>
      </c>
      <c r="I19" s="213"/>
      <c r="J19" s="213"/>
      <c r="K19" s="213"/>
      <c r="L19" s="213"/>
      <c r="M19" s="212" t="s">
        <v>77</v>
      </c>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4"/>
      <c r="AV19" s="21"/>
      <c r="AX19" s="61" t="str">
        <f>IF(X17&gt;=AI18,"○","！（補助上限額を超過しています）")</f>
        <v>○</v>
      </c>
      <c r="AY19" s="62"/>
      <c r="AZ19" s="62"/>
      <c r="BA19" s="62"/>
      <c r="BB19" s="62"/>
      <c r="BC19" s="62"/>
      <c r="BD19" s="62"/>
      <c r="BE19" s="62"/>
      <c r="BF19" s="62"/>
      <c r="BG19" s="62"/>
      <c r="BH19" s="62"/>
      <c r="BI19" s="62"/>
      <c r="BJ19" s="62"/>
      <c r="BK19" s="62"/>
      <c r="BL19" s="62"/>
      <c r="BM19" s="62"/>
      <c r="BN19" s="62"/>
      <c r="BO19" s="62"/>
      <c r="BP19" s="62"/>
      <c r="BQ19" s="62"/>
      <c r="BR19" s="62"/>
      <c r="BS19" s="62"/>
      <c r="BT19" s="63"/>
      <c r="CA19" s="18" t="s">
        <v>78</v>
      </c>
      <c r="CB19" s="19">
        <v>508</v>
      </c>
      <c r="CC19" s="18" t="s">
        <v>25</v>
      </c>
      <c r="CD19" s="18"/>
      <c r="CE19" s="19">
        <v>200</v>
      </c>
      <c r="CF19" s="18" t="s">
        <v>25</v>
      </c>
    </row>
    <row r="20" spans="1:84" ht="15" customHeight="1">
      <c r="A20" s="64" t="s">
        <v>79</v>
      </c>
      <c r="B20" s="65"/>
      <c r="C20" s="65"/>
      <c r="D20" s="65"/>
      <c r="E20" s="66"/>
      <c r="F20" s="66"/>
      <c r="G20" s="67"/>
      <c r="H20" s="198"/>
      <c r="I20" s="198"/>
      <c r="J20" s="198"/>
      <c r="K20" s="198"/>
      <c r="L20" s="198"/>
      <c r="M20" s="199"/>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1"/>
      <c r="CA20" s="18" t="s">
        <v>80</v>
      </c>
      <c r="CB20" s="19">
        <v>204</v>
      </c>
      <c r="CC20" s="18" t="s">
        <v>25</v>
      </c>
      <c r="CD20" s="18"/>
      <c r="CE20" s="19">
        <v>200</v>
      </c>
      <c r="CF20" s="18" t="s">
        <v>25</v>
      </c>
    </row>
    <row r="21" spans="1:84" ht="15" customHeight="1">
      <c r="A21" s="68" t="s">
        <v>81</v>
      </c>
      <c r="B21" s="69"/>
      <c r="C21" s="69"/>
      <c r="D21" s="69"/>
      <c r="E21" s="70"/>
      <c r="F21" s="70"/>
      <c r="G21" s="71"/>
      <c r="H21" s="190"/>
      <c r="I21" s="190"/>
      <c r="J21" s="190"/>
      <c r="K21" s="190"/>
      <c r="L21" s="190"/>
      <c r="M21" s="191"/>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3"/>
      <c r="CA21" s="18" t="s">
        <v>83</v>
      </c>
      <c r="CB21" s="19">
        <v>148</v>
      </c>
      <c r="CC21" s="18" t="s">
        <v>25</v>
      </c>
      <c r="CD21" s="18"/>
      <c r="CE21" s="19">
        <v>200</v>
      </c>
      <c r="CF21" s="18" t="s">
        <v>25</v>
      </c>
    </row>
    <row r="22" spans="1:84" ht="15" customHeight="1">
      <c r="A22" s="68" t="s">
        <v>84</v>
      </c>
      <c r="B22" s="69"/>
      <c r="C22" s="69"/>
      <c r="D22" s="69"/>
      <c r="E22" s="70"/>
      <c r="F22" s="70"/>
      <c r="G22" s="71"/>
      <c r="H22" s="190"/>
      <c r="I22" s="190"/>
      <c r="J22" s="190"/>
      <c r="K22" s="190"/>
      <c r="L22" s="190"/>
      <c r="M22" s="191"/>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3"/>
      <c r="CA22" s="18" t="s">
        <v>85</v>
      </c>
      <c r="CB22" s="19">
        <v>148</v>
      </c>
      <c r="CC22" s="18" t="s">
        <v>25</v>
      </c>
      <c r="CD22" s="18"/>
      <c r="CE22" s="19">
        <v>200</v>
      </c>
      <c r="CF22" s="18" t="s">
        <v>25</v>
      </c>
    </row>
    <row r="23" spans="1:84" ht="15" customHeight="1">
      <c r="A23" s="68" t="s">
        <v>86</v>
      </c>
      <c r="B23" s="69"/>
      <c r="C23" s="69"/>
      <c r="D23" s="69"/>
      <c r="E23" s="70"/>
      <c r="F23" s="70"/>
      <c r="G23" s="71"/>
      <c r="H23" s="190"/>
      <c r="I23" s="190"/>
      <c r="J23" s="190"/>
      <c r="K23" s="190"/>
      <c r="L23" s="190"/>
      <c r="M23" s="191"/>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3"/>
      <c r="CA23" s="72" t="s">
        <v>88</v>
      </c>
      <c r="CB23" s="19">
        <v>33</v>
      </c>
      <c r="CC23" s="18" t="s">
        <v>25</v>
      </c>
      <c r="CD23" s="18"/>
      <c r="CE23" s="19">
        <v>200</v>
      </c>
      <c r="CF23" s="18" t="s">
        <v>25</v>
      </c>
    </row>
    <row r="24" spans="1:84" ht="15" customHeight="1">
      <c r="A24" s="68" t="s">
        <v>89</v>
      </c>
      <c r="B24" s="69"/>
      <c r="C24" s="69"/>
      <c r="D24" s="69"/>
      <c r="E24" s="70"/>
      <c r="F24" s="70"/>
      <c r="G24" s="71"/>
      <c r="H24" s="190">
        <v>300000</v>
      </c>
      <c r="I24" s="190"/>
      <c r="J24" s="190"/>
      <c r="K24" s="190"/>
      <c r="L24" s="190"/>
      <c r="M24" s="191" t="s">
        <v>141</v>
      </c>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3"/>
      <c r="CA24" s="18" t="s">
        <v>91</v>
      </c>
      <c r="CB24" s="19">
        <v>475</v>
      </c>
      <c r="CC24" s="18" t="s">
        <v>25</v>
      </c>
      <c r="CD24" s="18"/>
      <c r="CE24" s="19">
        <v>200</v>
      </c>
      <c r="CF24" s="18" t="s">
        <v>25</v>
      </c>
    </row>
    <row r="25" spans="1:84" ht="15" customHeight="1">
      <c r="A25" s="68" t="s">
        <v>92</v>
      </c>
      <c r="B25" s="69"/>
      <c r="C25" s="69"/>
      <c r="D25" s="69"/>
      <c r="E25" s="70"/>
      <c r="F25" s="70"/>
      <c r="G25" s="71"/>
      <c r="H25" s="190"/>
      <c r="I25" s="190"/>
      <c r="J25" s="190"/>
      <c r="K25" s="190"/>
      <c r="L25" s="190"/>
      <c r="M25" s="191"/>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3"/>
      <c r="CA25" s="18" t="s">
        <v>93</v>
      </c>
      <c r="CB25" s="19">
        <v>638</v>
      </c>
      <c r="CC25" s="18" t="s">
        <v>25</v>
      </c>
      <c r="CD25" s="18"/>
      <c r="CE25" s="19">
        <v>200</v>
      </c>
      <c r="CF25" s="18" t="s">
        <v>25</v>
      </c>
    </row>
    <row r="26" spans="1:84" ht="15" customHeight="1">
      <c r="A26" s="68" t="s">
        <v>94</v>
      </c>
      <c r="B26" s="69"/>
      <c r="C26" s="69"/>
      <c r="D26" s="69"/>
      <c r="E26" s="70"/>
      <c r="F26" s="70"/>
      <c r="G26" s="71"/>
      <c r="H26" s="190"/>
      <c r="I26" s="190"/>
      <c r="J26" s="190"/>
      <c r="K26" s="190"/>
      <c r="L26" s="190"/>
      <c r="M26" s="191"/>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3"/>
      <c r="CA26" s="18" t="s">
        <v>47</v>
      </c>
      <c r="CB26" s="19">
        <f>CD26*個票３!$AC$10</f>
        <v>0</v>
      </c>
      <c r="CC26" s="18" t="s">
        <v>60</v>
      </c>
      <c r="CD26" s="19">
        <v>38</v>
      </c>
      <c r="CE26" s="19" t="s">
        <v>95</v>
      </c>
      <c r="CF26" s="19"/>
    </row>
    <row r="27" spans="1:84" ht="15" customHeight="1">
      <c r="A27" s="68" t="s">
        <v>96</v>
      </c>
      <c r="B27" s="73"/>
      <c r="C27" s="73"/>
      <c r="D27" s="73"/>
      <c r="E27" s="73"/>
      <c r="F27" s="73"/>
      <c r="G27" s="74"/>
      <c r="H27" s="190"/>
      <c r="I27" s="190"/>
      <c r="J27" s="190"/>
      <c r="K27" s="190"/>
      <c r="L27" s="190"/>
      <c r="M27" s="191"/>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3"/>
      <c r="AV27" s="21"/>
      <c r="CA27" s="18" t="s">
        <v>97</v>
      </c>
      <c r="CB27" s="19">
        <f>CD27*個票３!$AC$10</f>
        <v>0</v>
      </c>
      <c r="CC27" s="18" t="s">
        <v>60</v>
      </c>
      <c r="CD27" s="19">
        <v>40</v>
      </c>
      <c r="CE27" s="19" t="s">
        <v>95</v>
      </c>
      <c r="CF27" s="19"/>
    </row>
    <row r="28" spans="1:84" ht="15" customHeight="1">
      <c r="A28" s="75" t="s">
        <v>98</v>
      </c>
      <c r="B28" s="76"/>
      <c r="C28" s="76"/>
      <c r="D28" s="76"/>
      <c r="E28" s="77"/>
      <c r="F28" s="77"/>
      <c r="G28" s="78"/>
      <c r="H28" s="194">
        <v>18000</v>
      </c>
      <c r="I28" s="194"/>
      <c r="J28" s="194"/>
      <c r="K28" s="194"/>
      <c r="L28" s="194"/>
      <c r="M28" s="195" t="s">
        <v>142</v>
      </c>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7"/>
      <c r="CA28" s="18" t="s">
        <v>100</v>
      </c>
      <c r="CB28" s="19">
        <f>CD28*個票３!$AC$10</f>
        <v>0</v>
      </c>
      <c r="CC28" s="18" t="s">
        <v>60</v>
      </c>
      <c r="CD28" s="19">
        <v>38</v>
      </c>
      <c r="CE28" s="19" t="s">
        <v>95</v>
      </c>
      <c r="CF28" s="19"/>
    </row>
    <row r="29" spans="1:84" ht="15" customHeight="1">
      <c r="A29" s="79" t="s">
        <v>101</v>
      </c>
      <c r="B29" s="80"/>
      <c r="C29" s="80"/>
      <c r="D29" s="80"/>
      <c r="E29" s="80"/>
      <c r="F29" s="80"/>
      <c r="G29" s="81"/>
      <c r="H29" s="185">
        <f>SUM(H20:L28)</f>
        <v>318000</v>
      </c>
      <c r="I29" s="185"/>
      <c r="J29" s="185"/>
      <c r="K29" s="185"/>
      <c r="L29" s="186"/>
      <c r="M29" s="187"/>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9"/>
      <c r="CA29" s="18" t="s">
        <v>102</v>
      </c>
      <c r="CB29" s="19">
        <f>CD29*個票３!$AC$10</f>
        <v>0</v>
      </c>
      <c r="CC29" s="18" t="s">
        <v>60</v>
      </c>
      <c r="CD29" s="19">
        <v>48</v>
      </c>
      <c r="CE29" s="19" t="s">
        <v>95</v>
      </c>
      <c r="CF29" s="19"/>
    </row>
    <row r="30" spans="1:84" ht="15" customHeight="1" thickBot="1">
      <c r="A30" s="82"/>
      <c r="B30" s="82"/>
      <c r="C30" s="82"/>
      <c r="D30" s="82"/>
      <c r="E30" s="83"/>
      <c r="F30" s="83"/>
      <c r="G30" s="83"/>
      <c r="H30" s="83"/>
      <c r="I30" s="83"/>
      <c r="J30" s="84"/>
      <c r="K30" s="84"/>
      <c r="L30" s="84"/>
      <c r="M30" s="84"/>
      <c r="N30" s="84"/>
      <c r="O30" s="85"/>
      <c r="P30" s="85"/>
      <c r="Q30" s="85"/>
      <c r="R30" s="85"/>
      <c r="S30" s="85"/>
      <c r="T30" s="85"/>
      <c r="U30" s="85"/>
      <c r="V30" s="85"/>
      <c r="W30" s="85"/>
      <c r="X30" s="85"/>
      <c r="Y30" s="85"/>
      <c r="Z30" s="85"/>
      <c r="AA30" s="85"/>
      <c r="AB30" s="85"/>
      <c r="AC30" s="85"/>
      <c r="AD30" s="85"/>
      <c r="AE30" s="85"/>
      <c r="AF30" s="85"/>
      <c r="AG30" s="85"/>
      <c r="AH30" s="86"/>
      <c r="AI30" s="85"/>
      <c r="AJ30" s="85"/>
      <c r="AK30" s="85"/>
      <c r="AL30" s="85"/>
      <c r="AM30" s="85"/>
      <c r="CA30" s="18" t="s">
        <v>103</v>
      </c>
      <c r="CB30" s="19">
        <f>CD30*個票３!$AC$10</f>
        <v>0</v>
      </c>
      <c r="CC30" s="18" t="s">
        <v>60</v>
      </c>
      <c r="CD30" s="19">
        <v>43</v>
      </c>
      <c r="CE30" s="19" t="s">
        <v>95</v>
      </c>
      <c r="CF30" s="19"/>
    </row>
    <row r="31" spans="1:84" ht="15" customHeight="1" thickBot="1">
      <c r="A31" s="87" t="s">
        <v>104</v>
      </c>
      <c r="B31" s="39"/>
      <c r="C31" s="39"/>
      <c r="D31" s="39"/>
      <c r="E31" s="39"/>
      <c r="F31" s="39"/>
      <c r="G31" s="39"/>
      <c r="H31" s="39"/>
      <c r="I31" s="40"/>
      <c r="J31" s="41"/>
      <c r="K31" s="42"/>
      <c r="L31" s="43"/>
      <c r="M31" s="43"/>
      <c r="N31" s="43"/>
      <c r="O31" s="43"/>
      <c r="P31" s="43"/>
      <c r="Q31" s="43"/>
      <c r="R31" s="43"/>
      <c r="S31" s="43"/>
      <c r="T31" s="43"/>
      <c r="U31" s="43"/>
      <c r="V31" s="43"/>
      <c r="W31" s="43"/>
      <c r="X31" s="43"/>
      <c r="Y31" s="43"/>
      <c r="Z31" s="43"/>
      <c r="AA31" s="43"/>
      <c r="AB31" s="43"/>
      <c r="AC31" s="43"/>
      <c r="AD31" s="43"/>
      <c r="AE31" s="245" t="s">
        <v>105</v>
      </c>
      <c r="AF31" s="246"/>
      <c r="AG31" s="246"/>
      <c r="AH31" s="247"/>
      <c r="AI31" s="248">
        <f>IFERROR(IF(H10="居宅介護支援事業所",(X34*AI34+X35*AI35+X36*AI36+X37*AI37)/1000,(X32*AI32+X33*AI33)/1000),"")</f>
        <v>10.5</v>
      </c>
      <c r="AJ31" s="249"/>
      <c r="AK31" s="249"/>
      <c r="AL31" s="232" t="s">
        <v>68</v>
      </c>
      <c r="AM31" s="233"/>
      <c r="AN31" s="21"/>
      <c r="CA31" s="18" t="s">
        <v>106</v>
      </c>
      <c r="CB31" s="19">
        <f>CD31*個票３!$AC$10</f>
        <v>0</v>
      </c>
      <c r="CC31" s="18" t="s">
        <v>60</v>
      </c>
      <c r="CD31" s="19">
        <v>36</v>
      </c>
      <c r="CE31" s="19" t="s">
        <v>95</v>
      </c>
      <c r="CF31" s="19"/>
    </row>
    <row r="32" spans="1:84" ht="15.75" customHeight="1">
      <c r="A32" s="250" t="s">
        <v>107</v>
      </c>
      <c r="B32" s="251"/>
      <c r="C32" s="251"/>
      <c r="D32" s="251"/>
      <c r="E32" s="251"/>
      <c r="F32" s="251"/>
      <c r="G32" s="251"/>
      <c r="H32" s="251"/>
      <c r="I32" s="251"/>
      <c r="J32" s="252"/>
      <c r="K32" s="88" t="s">
        <v>108</v>
      </c>
      <c r="L32" s="89"/>
      <c r="M32" s="90"/>
      <c r="N32" s="91"/>
      <c r="O32" s="91"/>
      <c r="P32" s="91"/>
      <c r="Q32" s="92"/>
      <c r="R32" s="91"/>
      <c r="S32" s="91"/>
      <c r="T32" s="91"/>
      <c r="U32" s="91"/>
      <c r="V32" s="91"/>
      <c r="W32" s="93"/>
      <c r="X32" s="215">
        <f>IF($H$10="介護予防・生活支援サービス事業の事業者","",1500)</f>
        <v>1500</v>
      </c>
      <c r="Y32" s="215"/>
      <c r="Z32" s="215"/>
      <c r="AA32" s="216" t="s">
        <v>109</v>
      </c>
      <c r="AB32" s="217"/>
      <c r="AC32" s="218" t="s">
        <v>110</v>
      </c>
      <c r="AD32" s="219"/>
      <c r="AE32" s="219"/>
      <c r="AF32" s="219"/>
      <c r="AG32" s="219"/>
      <c r="AH32" s="220"/>
      <c r="AI32" s="221">
        <v>1</v>
      </c>
      <c r="AJ32" s="222"/>
      <c r="AK32" s="222"/>
      <c r="AL32" s="256" t="s">
        <v>50</v>
      </c>
      <c r="AM32" s="257"/>
      <c r="AN32" s="21"/>
      <c r="CA32" s="18" t="s">
        <v>111</v>
      </c>
      <c r="CB32" s="19">
        <f>CD32*個票３!$AC$10</f>
        <v>0</v>
      </c>
      <c r="CC32" s="18" t="s">
        <v>60</v>
      </c>
      <c r="CD32" s="19">
        <v>37</v>
      </c>
      <c r="CE32" s="19" t="s">
        <v>95</v>
      </c>
      <c r="CF32" s="19"/>
    </row>
    <row r="33" spans="1:84" s="21" customFormat="1" ht="15.75" customHeight="1">
      <c r="A33" s="253"/>
      <c r="B33" s="254"/>
      <c r="C33" s="254"/>
      <c r="D33" s="254"/>
      <c r="E33" s="254"/>
      <c r="F33" s="254"/>
      <c r="G33" s="254"/>
      <c r="H33" s="254"/>
      <c r="I33" s="254"/>
      <c r="J33" s="255"/>
      <c r="K33" s="88" t="s">
        <v>112</v>
      </c>
      <c r="L33" s="89"/>
      <c r="M33" s="90"/>
      <c r="N33" s="91"/>
      <c r="O33" s="91"/>
      <c r="P33" s="91"/>
      <c r="Q33" s="92"/>
      <c r="R33" s="91"/>
      <c r="S33" s="91"/>
      <c r="T33" s="91"/>
      <c r="U33" s="91"/>
      <c r="V33" s="91"/>
      <c r="W33" s="93"/>
      <c r="X33" s="215">
        <f>IF($H$10="介護予防・生活支援サービス事業の事業者","",3000)</f>
        <v>3000</v>
      </c>
      <c r="Y33" s="215"/>
      <c r="Z33" s="215"/>
      <c r="AA33" s="216" t="s">
        <v>109</v>
      </c>
      <c r="AB33" s="217"/>
      <c r="AC33" s="218" t="s">
        <v>110</v>
      </c>
      <c r="AD33" s="219"/>
      <c r="AE33" s="219"/>
      <c r="AF33" s="219"/>
      <c r="AG33" s="219"/>
      <c r="AH33" s="220"/>
      <c r="AI33" s="221">
        <v>3</v>
      </c>
      <c r="AJ33" s="222"/>
      <c r="AK33" s="222"/>
      <c r="AL33" s="258" t="s">
        <v>50</v>
      </c>
      <c r="AM33" s="259"/>
      <c r="CA33" s="18" t="s">
        <v>113</v>
      </c>
      <c r="CB33" s="19">
        <f>CD33*個票３!$AC$10</f>
        <v>0</v>
      </c>
      <c r="CC33" s="18" t="s">
        <v>60</v>
      </c>
      <c r="CD33" s="19">
        <v>35</v>
      </c>
      <c r="CE33" s="19" t="s">
        <v>95</v>
      </c>
      <c r="CF33" s="19"/>
    </row>
    <row r="34" spans="1:84" s="21" customFormat="1" ht="15.75" customHeight="1">
      <c r="A34" s="94"/>
      <c r="B34" s="236" t="s">
        <v>114</v>
      </c>
      <c r="C34" s="237"/>
      <c r="D34" s="237"/>
      <c r="E34" s="237"/>
      <c r="F34" s="237"/>
      <c r="G34" s="237"/>
      <c r="H34" s="237"/>
      <c r="I34" s="237"/>
      <c r="J34" s="238"/>
      <c r="K34" s="95" t="s">
        <v>108</v>
      </c>
      <c r="L34" s="95"/>
      <c r="M34" s="96"/>
      <c r="N34" s="96"/>
      <c r="O34" s="97"/>
      <c r="P34" s="97"/>
      <c r="Q34" s="95"/>
      <c r="R34" s="95"/>
      <c r="S34" s="95"/>
      <c r="T34" s="95"/>
      <c r="U34" s="95"/>
      <c r="V34" s="95"/>
      <c r="W34" s="98"/>
      <c r="X34" s="215">
        <f>IF($H$10="介護予防・生活支援サービス事業の事業者","",1500)</f>
        <v>1500</v>
      </c>
      <c r="Y34" s="215"/>
      <c r="Z34" s="215"/>
      <c r="AA34" s="216" t="s">
        <v>109</v>
      </c>
      <c r="AB34" s="217"/>
      <c r="AC34" s="218" t="s">
        <v>110</v>
      </c>
      <c r="AD34" s="219"/>
      <c r="AE34" s="219"/>
      <c r="AF34" s="219"/>
      <c r="AG34" s="219"/>
      <c r="AH34" s="220"/>
      <c r="AI34" s="221"/>
      <c r="AJ34" s="222"/>
      <c r="AK34" s="222"/>
      <c r="AL34" s="223" t="s">
        <v>50</v>
      </c>
      <c r="AM34" s="224"/>
      <c r="CA34" s="18" t="s">
        <v>115</v>
      </c>
      <c r="CB34" s="19">
        <f>CD34*個票３!$AC$10</f>
        <v>0</v>
      </c>
      <c r="CC34" s="18" t="s">
        <v>60</v>
      </c>
      <c r="CD34" s="19">
        <v>37</v>
      </c>
      <c r="CE34" s="19" t="s">
        <v>95</v>
      </c>
      <c r="CF34" s="19"/>
    </row>
    <row r="35" spans="1:84" s="21" customFormat="1" ht="15.75" customHeight="1">
      <c r="A35" s="99"/>
      <c r="B35" s="239"/>
      <c r="C35" s="240"/>
      <c r="D35" s="240"/>
      <c r="E35" s="240"/>
      <c r="F35" s="240"/>
      <c r="G35" s="240"/>
      <c r="H35" s="240"/>
      <c r="I35" s="240"/>
      <c r="J35" s="241"/>
      <c r="K35" s="100" t="s">
        <v>116</v>
      </c>
      <c r="L35" s="100"/>
      <c r="M35" s="100"/>
      <c r="N35" s="100"/>
      <c r="O35" s="101"/>
      <c r="P35" s="101"/>
      <c r="Q35" s="102"/>
      <c r="R35" s="102"/>
      <c r="S35" s="102"/>
      <c r="T35" s="102"/>
      <c r="U35" s="102"/>
      <c r="V35" s="102"/>
      <c r="W35" s="103"/>
      <c r="X35" s="215">
        <f>IF($H$10="介護予防・生活支援サービス事業の事業者","",4500)</f>
        <v>4500</v>
      </c>
      <c r="Y35" s="215"/>
      <c r="Z35" s="215"/>
      <c r="AA35" s="216" t="s">
        <v>109</v>
      </c>
      <c r="AB35" s="217"/>
      <c r="AC35" s="218" t="s">
        <v>110</v>
      </c>
      <c r="AD35" s="219"/>
      <c r="AE35" s="219"/>
      <c r="AF35" s="219"/>
      <c r="AG35" s="219"/>
      <c r="AH35" s="220"/>
      <c r="AI35" s="221"/>
      <c r="AJ35" s="222"/>
      <c r="AK35" s="222"/>
      <c r="AL35" s="223" t="s">
        <v>50</v>
      </c>
      <c r="AM35" s="224"/>
      <c r="CA35" s="18" t="s">
        <v>117</v>
      </c>
      <c r="CB35" s="19">
        <f>CD35*個票３!$AC$10</f>
        <v>0</v>
      </c>
      <c r="CC35" s="18" t="s">
        <v>60</v>
      </c>
      <c r="CD35" s="19">
        <v>35</v>
      </c>
      <c r="CE35" s="19" t="s">
        <v>95</v>
      </c>
      <c r="CF35" s="19"/>
    </row>
    <row r="36" spans="1:84" s="21" customFormat="1" ht="15.75" customHeight="1">
      <c r="A36" s="99"/>
      <c r="B36" s="239"/>
      <c r="C36" s="240"/>
      <c r="D36" s="240"/>
      <c r="E36" s="240"/>
      <c r="F36" s="240"/>
      <c r="G36" s="240"/>
      <c r="H36" s="240"/>
      <c r="I36" s="240"/>
      <c r="J36" s="241"/>
      <c r="K36" s="104" t="s">
        <v>112</v>
      </c>
      <c r="L36" s="104"/>
      <c r="M36" s="104"/>
      <c r="N36" s="104"/>
      <c r="O36" s="92"/>
      <c r="P36" s="92"/>
      <c r="Q36" s="91"/>
      <c r="R36" s="91"/>
      <c r="S36" s="91"/>
      <c r="T36" s="91"/>
      <c r="U36" s="91"/>
      <c r="V36" s="91"/>
      <c r="W36" s="93"/>
      <c r="X36" s="215">
        <f>IF($H$10="介護予防・生活支援サービス事業の事業者","",3000)</f>
        <v>3000</v>
      </c>
      <c r="Y36" s="215"/>
      <c r="Z36" s="215"/>
      <c r="AA36" s="216" t="s">
        <v>109</v>
      </c>
      <c r="AB36" s="217"/>
      <c r="AC36" s="218" t="s">
        <v>110</v>
      </c>
      <c r="AD36" s="219"/>
      <c r="AE36" s="219"/>
      <c r="AF36" s="219"/>
      <c r="AG36" s="219"/>
      <c r="AH36" s="220"/>
      <c r="AI36" s="221"/>
      <c r="AJ36" s="222"/>
      <c r="AK36" s="222"/>
      <c r="AL36" s="223" t="s">
        <v>50</v>
      </c>
      <c r="AM36" s="224"/>
      <c r="CA36" s="18" t="s">
        <v>118</v>
      </c>
      <c r="CB36" s="19">
        <f>CD36*個票３!$AC$10</f>
        <v>0</v>
      </c>
      <c r="CC36" s="18" t="s">
        <v>60</v>
      </c>
      <c r="CD36" s="19">
        <v>37</v>
      </c>
      <c r="CE36" s="19" t="s">
        <v>95</v>
      </c>
      <c r="CF36" s="19"/>
    </row>
    <row r="37" spans="1:84" s="21" customFormat="1" ht="15.75" customHeight="1">
      <c r="A37" s="105"/>
      <c r="B37" s="242"/>
      <c r="C37" s="243"/>
      <c r="D37" s="243"/>
      <c r="E37" s="243"/>
      <c r="F37" s="243"/>
      <c r="G37" s="243"/>
      <c r="H37" s="243"/>
      <c r="I37" s="243"/>
      <c r="J37" s="244"/>
      <c r="K37" s="104" t="s">
        <v>119</v>
      </c>
      <c r="L37" s="104"/>
      <c r="M37" s="104"/>
      <c r="N37" s="104"/>
      <c r="O37" s="92"/>
      <c r="P37" s="92"/>
      <c r="Q37" s="91"/>
      <c r="R37" s="91"/>
      <c r="S37" s="91"/>
      <c r="T37" s="91"/>
      <c r="U37" s="91"/>
      <c r="V37" s="91"/>
      <c r="W37" s="93"/>
      <c r="X37" s="215">
        <f>IF($H$10="介護予防・生活支援サービス事業の事業者","",6000)</f>
        <v>6000</v>
      </c>
      <c r="Y37" s="215"/>
      <c r="Z37" s="215"/>
      <c r="AA37" s="216" t="s">
        <v>109</v>
      </c>
      <c r="AB37" s="217"/>
      <c r="AC37" s="218" t="s">
        <v>110</v>
      </c>
      <c r="AD37" s="219"/>
      <c r="AE37" s="219"/>
      <c r="AF37" s="219"/>
      <c r="AG37" s="219"/>
      <c r="AH37" s="220"/>
      <c r="AI37" s="221"/>
      <c r="AJ37" s="222"/>
      <c r="AK37" s="222"/>
      <c r="AL37" s="223" t="s">
        <v>50</v>
      </c>
      <c r="AM37" s="224"/>
      <c r="CA37" s="18" t="s">
        <v>120</v>
      </c>
      <c r="CB37" s="19">
        <f>CD37*個票３!$AC$10</f>
        <v>0</v>
      </c>
      <c r="CC37" s="18" t="s">
        <v>60</v>
      </c>
      <c r="CD37" s="19">
        <v>35</v>
      </c>
      <c r="CE37" s="19" t="s">
        <v>95</v>
      </c>
      <c r="CF37" s="19"/>
    </row>
    <row r="38" spans="1:84" s="21" customFormat="1" ht="15.75" customHeight="1" thickBot="1">
      <c r="A38" s="39"/>
      <c r="B38" s="39"/>
      <c r="C38" s="39"/>
      <c r="D38" s="39"/>
      <c r="E38" s="39"/>
      <c r="F38" s="39"/>
      <c r="G38" s="39"/>
      <c r="H38" s="39"/>
      <c r="I38" s="40"/>
      <c r="J38" s="41"/>
      <c r="K38" s="42"/>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CA38" s="18" t="s">
        <v>121</v>
      </c>
      <c r="CB38" s="19">
        <f>CD38*個票３!$AC$10</f>
        <v>0</v>
      </c>
      <c r="CC38" s="18" t="s">
        <v>60</v>
      </c>
      <c r="CD38" s="19">
        <v>37</v>
      </c>
      <c r="CE38" s="19" t="s">
        <v>95</v>
      </c>
      <c r="CF38" s="19"/>
    </row>
    <row r="39" spans="1:84" s="21" customFormat="1" ht="15.75" customHeight="1" thickBot="1">
      <c r="A39" s="87" t="s">
        <v>122</v>
      </c>
      <c r="B39" s="42"/>
      <c r="C39" s="39"/>
      <c r="D39" s="39"/>
      <c r="E39" s="39"/>
      <c r="F39" s="39"/>
      <c r="G39" s="39"/>
      <c r="H39" s="39"/>
      <c r="I39" s="40"/>
      <c r="J39" s="41"/>
      <c r="K39" s="42"/>
      <c r="L39" s="43"/>
      <c r="M39" s="43"/>
      <c r="N39" s="43"/>
      <c r="O39" s="106"/>
      <c r="P39" s="106"/>
      <c r="Q39" s="106"/>
      <c r="R39" s="106"/>
      <c r="S39" s="106"/>
      <c r="T39" s="107"/>
      <c r="U39" s="107"/>
      <c r="V39" s="107"/>
      <c r="W39" s="107"/>
      <c r="X39" s="225" t="s">
        <v>65</v>
      </c>
      <c r="Y39" s="226"/>
      <c r="Z39" s="226"/>
      <c r="AA39" s="226"/>
      <c r="AB39" s="227"/>
      <c r="AC39" s="228" t="s">
        <v>66</v>
      </c>
      <c r="AD39" s="51" t="s">
        <v>123</v>
      </c>
      <c r="AE39" s="52"/>
      <c r="AF39" s="52"/>
      <c r="AG39" s="52"/>
      <c r="AH39" s="108"/>
      <c r="AI39" s="230">
        <f>MIN(X40,ROUNDDOWN(H52/1000,0))</f>
        <v>0</v>
      </c>
      <c r="AJ39" s="231"/>
      <c r="AK39" s="231"/>
      <c r="AL39" s="232" t="s">
        <v>68</v>
      </c>
      <c r="AM39" s="233"/>
      <c r="CA39" s="18" t="s">
        <v>124</v>
      </c>
      <c r="CB39" s="19">
        <f>CD39*個票３!$AC$10</f>
        <v>0</v>
      </c>
      <c r="CC39" s="18" t="s">
        <v>60</v>
      </c>
      <c r="CD39" s="19">
        <v>35</v>
      </c>
      <c r="CE39" s="19" t="s">
        <v>95</v>
      </c>
      <c r="CF39" s="19"/>
    </row>
    <row r="40" spans="1:84" s="21" customFormat="1" ht="15.75" customHeight="1">
      <c r="A40" s="106"/>
      <c r="B40" s="39"/>
      <c r="C40" s="39"/>
      <c r="D40" s="39"/>
      <c r="E40" s="39"/>
      <c r="F40" s="39"/>
      <c r="G40" s="39"/>
      <c r="H40" s="39"/>
      <c r="I40" s="39"/>
      <c r="J40" s="39"/>
      <c r="K40" s="39"/>
      <c r="L40" s="39"/>
      <c r="M40" s="39"/>
      <c r="N40" s="39"/>
      <c r="O40" s="39"/>
      <c r="P40" s="39"/>
      <c r="Q40" s="39"/>
      <c r="R40" s="39"/>
      <c r="S40" s="39"/>
      <c r="T40" s="39"/>
      <c r="U40" s="39"/>
      <c r="V40" s="39"/>
      <c r="W40" s="39"/>
      <c r="X40" s="234">
        <f>IFERROR(VLOOKUP(H10,個票３!CA5:CE33,5,FALSE),"")</f>
        <v>200</v>
      </c>
      <c r="Y40" s="235"/>
      <c r="Z40" s="235"/>
      <c r="AA40" s="202" t="s">
        <v>68</v>
      </c>
      <c r="AB40" s="203"/>
      <c r="AC40" s="229"/>
      <c r="AD40" s="55" t="s">
        <v>70</v>
      </c>
      <c r="AE40" s="95"/>
      <c r="AF40" s="95"/>
      <c r="AG40" s="95"/>
      <c r="AH40" s="109"/>
      <c r="AI40" s="204"/>
      <c r="AJ40" s="205"/>
      <c r="AK40" s="205"/>
      <c r="AL40" s="206" t="s">
        <v>68</v>
      </c>
      <c r="AM40" s="207"/>
      <c r="CA40" s="18" t="s">
        <v>125</v>
      </c>
      <c r="CB40" s="18"/>
      <c r="CC40" s="18"/>
      <c r="CD40" s="18"/>
      <c r="CE40" s="18"/>
      <c r="CF40" s="18"/>
    </row>
    <row r="41" spans="1:84" s="21" customFormat="1" ht="19.5" customHeight="1" thickBot="1">
      <c r="A41" s="45" t="s">
        <v>126</v>
      </c>
      <c r="B41" s="39"/>
      <c r="C41" s="39"/>
      <c r="D41" s="39"/>
      <c r="E41" s="39"/>
      <c r="F41" s="39"/>
      <c r="G41" s="39"/>
      <c r="H41" s="39"/>
      <c r="I41" s="39"/>
      <c r="J41" s="39"/>
      <c r="K41" s="39"/>
      <c r="L41" s="39"/>
      <c r="M41" s="39"/>
      <c r="N41" s="39"/>
      <c r="O41" s="39"/>
      <c r="P41" s="39"/>
      <c r="Q41" s="39"/>
      <c r="R41" s="39"/>
      <c r="S41" s="39"/>
      <c r="T41" s="39"/>
      <c r="U41" s="39"/>
      <c r="V41" s="39"/>
      <c r="W41" s="39"/>
      <c r="X41" s="234"/>
      <c r="Y41" s="235"/>
      <c r="Z41" s="235"/>
      <c r="AA41" s="202"/>
      <c r="AB41" s="203"/>
      <c r="AC41" s="229"/>
      <c r="AD41" s="58" t="s">
        <v>73</v>
      </c>
      <c r="AE41" s="110"/>
      <c r="AF41" s="110"/>
      <c r="AG41" s="110"/>
      <c r="AH41" s="111"/>
      <c r="AI41" s="208">
        <f>SUM(AI39:AK40)</f>
        <v>0</v>
      </c>
      <c r="AJ41" s="209"/>
      <c r="AK41" s="209"/>
      <c r="AL41" s="210" t="s">
        <v>68</v>
      </c>
      <c r="AM41" s="211"/>
    </row>
    <row r="42" spans="1:84" s="21" customFormat="1" ht="14.25" thickBot="1">
      <c r="A42" s="212" t="s">
        <v>75</v>
      </c>
      <c r="B42" s="213"/>
      <c r="C42" s="213"/>
      <c r="D42" s="213"/>
      <c r="E42" s="213"/>
      <c r="F42" s="213"/>
      <c r="G42" s="214"/>
      <c r="H42" s="213" t="s">
        <v>76</v>
      </c>
      <c r="I42" s="213"/>
      <c r="J42" s="213"/>
      <c r="K42" s="213"/>
      <c r="L42" s="213"/>
      <c r="M42" s="212" t="s">
        <v>77</v>
      </c>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4"/>
      <c r="AN42" s="14"/>
      <c r="AX42" s="61" t="str">
        <f>IF(X40&gt;=AI41,"○","！（補助上限額を超過しています）")</f>
        <v>○</v>
      </c>
      <c r="AY42" s="62"/>
      <c r="AZ42" s="62"/>
      <c r="BA42" s="62"/>
      <c r="BB42" s="62"/>
      <c r="BC42" s="62"/>
      <c r="BD42" s="62"/>
      <c r="BE42" s="62"/>
      <c r="BF42" s="62"/>
      <c r="BG42" s="62"/>
      <c r="BH42" s="62"/>
      <c r="BI42" s="62"/>
      <c r="BJ42" s="62"/>
      <c r="BK42" s="62"/>
      <c r="BL42" s="62"/>
      <c r="BM42" s="62"/>
      <c r="BN42" s="62"/>
      <c r="BO42" s="62"/>
      <c r="BP42" s="62"/>
      <c r="BQ42" s="62"/>
      <c r="BR42" s="62"/>
      <c r="BS42" s="62"/>
      <c r="BT42" s="63"/>
    </row>
    <row r="43" spans="1:84" s="21" customFormat="1" ht="13.5" customHeight="1">
      <c r="A43" s="64" t="s">
        <v>79</v>
      </c>
      <c r="B43" s="65"/>
      <c r="C43" s="65"/>
      <c r="D43" s="65"/>
      <c r="E43" s="66"/>
      <c r="F43" s="66"/>
      <c r="G43" s="67"/>
      <c r="H43" s="198"/>
      <c r="I43" s="198"/>
      <c r="J43" s="198"/>
      <c r="K43" s="198"/>
      <c r="L43" s="198"/>
      <c r="M43" s="199"/>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1"/>
      <c r="AN43" s="14"/>
      <c r="AT43" s="112"/>
    </row>
    <row r="44" spans="1:84" ht="15" customHeight="1">
      <c r="A44" s="68" t="s">
        <v>81</v>
      </c>
      <c r="B44" s="69"/>
      <c r="C44" s="69"/>
      <c r="D44" s="69"/>
      <c r="E44" s="70"/>
      <c r="F44" s="70"/>
      <c r="G44" s="71"/>
      <c r="H44" s="190"/>
      <c r="I44" s="190"/>
      <c r="J44" s="190"/>
      <c r="K44" s="190"/>
      <c r="L44" s="190"/>
      <c r="M44" s="191"/>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3"/>
    </row>
    <row r="45" spans="1:84" ht="15" customHeight="1">
      <c r="A45" s="68" t="s">
        <v>84</v>
      </c>
      <c r="B45" s="69"/>
      <c r="C45" s="69"/>
      <c r="D45" s="69"/>
      <c r="E45" s="70"/>
      <c r="F45" s="70"/>
      <c r="G45" s="71"/>
      <c r="H45" s="190"/>
      <c r="I45" s="190"/>
      <c r="J45" s="190"/>
      <c r="K45" s="190"/>
      <c r="L45" s="190"/>
      <c r="M45" s="191"/>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3"/>
    </row>
    <row r="46" spans="1:84" ht="15" customHeight="1">
      <c r="A46" s="68" t="s">
        <v>86</v>
      </c>
      <c r="B46" s="69"/>
      <c r="C46" s="69"/>
      <c r="D46" s="69"/>
      <c r="E46" s="70"/>
      <c r="F46" s="70"/>
      <c r="G46" s="71"/>
      <c r="H46" s="190"/>
      <c r="I46" s="190"/>
      <c r="J46" s="190"/>
      <c r="K46" s="190"/>
      <c r="L46" s="190"/>
      <c r="M46" s="191"/>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3"/>
    </row>
    <row r="47" spans="1:84" ht="15" customHeight="1">
      <c r="A47" s="68" t="s">
        <v>89</v>
      </c>
      <c r="B47" s="69"/>
      <c r="C47" s="69"/>
      <c r="D47" s="69"/>
      <c r="E47" s="70"/>
      <c r="F47" s="70"/>
      <c r="G47" s="71"/>
      <c r="H47" s="190"/>
      <c r="I47" s="190"/>
      <c r="J47" s="190"/>
      <c r="K47" s="190"/>
      <c r="L47" s="190"/>
      <c r="M47" s="191"/>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3"/>
    </row>
    <row r="48" spans="1:84" ht="15" customHeight="1">
      <c r="A48" s="68" t="s">
        <v>92</v>
      </c>
      <c r="B48" s="69"/>
      <c r="C48" s="69"/>
      <c r="D48" s="69"/>
      <c r="E48" s="70"/>
      <c r="F48" s="70"/>
      <c r="G48" s="71"/>
      <c r="H48" s="190"/>
      <c r="I48" s="190"/>
      <c r="J48" s="190"/>
      <c r="K48" s="190"/>
      <c r="L48" s="190"/>
      <c r="M48" s="191"/>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3"/>
    </row>
    <row r="49" spans="1:39" ht="15" customHeight="1">
      <c r="A49" s="68" t="s">
        <v>94</v>
      </c>
      <c r="B49" s="69"/>
      <c r="C49" s="69"/>
      <c r="D49" s="69"/>
      <c r="E49" s="70"/>
      <c r="F49" s="70"/>
      <c r="G49" s="71"/>
      <c r="H49" s="190"/>
      <c r="I49" s="190"/>
      <c r="J49" s="190"/>
      <c r="K49" s="190"/>
      <c r="L49" s="190"/>
      <c r="M49" s="191"/>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3"/>
    </row>
    <row r="50" spans="1:39" ht="15" customHeight="1">
      <c r="A50" s="68" t="s">
        <v>96</v>
      </c>
      <c r="B50" s="73"/>
      <c r="C50" s="73"/>
      <c r="D50" s="73"/>
      <c r="E50" s="73"/>
      <c r="F50" s="73"/>
      <c r="G50" s="74"/>
      <c r="H50" s="190"/>
      <c r="I50" s="190"/>
      <c r="J50" s="190"/>
      <c r="K50" s="190"/>
      <c r="L50" s="190"/>
      <c r="M50" s="191"/>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3"/>
    </row>
    <row r="51" spans="1:39" ht="15" customHeight="1">
      <c r="A51" s="75" t="s">
        <v>98</v>
      </c>
      <c r="B51" s="76"/>
      <c r="C51" s="76"/>
      <c r="D51" s="76"/>
      <c r="E51" s="77"/>
      <c r="F51" s="77"/>
      <c r="G51" s="78"/>
      <c r="H51" s="194"/>
      <c r="I51" s="194"/>
      <c r="J51" s="194"/>
      <c r="K51" s="194"/>
      <c r="L51" s="194"/>
      <c r="M51" s="195"/>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7"/>
    </row>
    <row r="52" spans="1:39" ht="15" customHeight="1">
      <c r="A52" s="79" t="s">
        <v>101</v>
      </c>
      <c r="B52" s="113"/>
      <c r="C52" s="113"/>
      <c r="D52" s="113"/>
      <c r="E52" s="80"/>
      <c r="F52" s="80"/>
      <c r="G52" s="81"/>
      <c r="H52" s="185">
        <f>SUM(H43:L51)</f>
        <v>0</v>
      </c>
      <c r="I52" s="185"/>
      <c r="J52" s="185"/>
      <c r="K52" s="185"/>
      <c r="L52" s="186"/>
      <c r="M52" s="187"/>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9"/>
    </row>
    <row r="53" spans="1:39" ht="15" customHeight="1">
      <c r="A53" s="82"/>
      <c r="B53" s="82"/>
      <c r="C53" s="82"/>
      <c r="D53" s="82"/>
      <c r="E53" s="114"/>
      <c r="F53" s="114"/>
      <c r="G53" s="114"/>
      <c r="H53" s="114"/>
      <c r="I53" s="114"/>
      <c r="J53" s="115"/>
      <c r="K53" s="115"/>
      <c r="L53" s="115"/>
      <c r="M53" s="115"/>
      <c r="N53" s="115"/>
      <c r="O53" s="114"/>
      <c r="P53" s="114"/>
      <c r="Q53" s="114"/>
      <c r="R53" s="114"/>
      <c r="S53" s="114"/>
      <c r="T53" s="114"/>
      <c r="U53" s="114"/>
      <c r="V53" s="114"/>
      <c r="W53" s="114"/>
      <c r="X53" s="114"/>
      <c r="Y53" s="116"/>
      <c r="Z53" s="116"/>
      <c r="AA53" s="116"/>
      <c r="AB53" s="116"/>
      <c r="AC53" s="116"/>
      <c r="AD53" s="116"/>
      <c r="AE53" s="114"/>
      <c r="AF53" s="114"/>
      <c r="AG53" s="114"/>
      <c r="AH53" s="114"/>
      <c r="AI53" s="114"/>
      <c r="AJ53" s="114"/>
      <c r="AK53" s="114"/>
      <c r="AL53" s="114"/>
      <c r="AM53" s="114"/>
    </row>
    <row r="54" spans="1:39" ht="15" customHeight="1">
      <c r="A54" s="117" t="s">
        <v>127</v>
      </c>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50"/>
      <c r="Z54" s="50"/>
      <c r="AA54" s="50"/>
      <c r="AB54" s="50"/>
      <c r="AC54" s="50"/>
      <c r="AD54" s="50"/>
      <c r="AE54" s="118"/>
      <c r="AF54" s="118"/>
      <c r="AG54" s="118"/>
      <c r="AH54" s="118"/>
      <c r="AI54" s="118"/>
      <c r="AJ54" s="118"/>
      <c r="AK54" s="118"/>
      <c r="AL54" s="118"/>
      <c r="AM54" s="118"/>
    </row>
    <row r="55" spans="1:39" ht="4.5" customHeight="1"/>
  </sheetData>
  <sheetProtection formatCells="0" formatColumns="0" formatRows="0" insertColumns="0" insertRows="0" autoFilter="0"/>
  <mergeCells count="132">
    <mergeCell ref="A3:AM3"/>
    <mergeCell ref="A5:AM5"/>
    <mergeCell ref="A7:G7"/>
    <mergeCell ref="H7:N7"/>
    <mergeCell ref="O7:S7"/>
    <mergeCell ref="T7:AM7"/>
    <mergeCell ref="AH8:AM8"/>
    <mergeCell ref="D9:G9"/>
    <mergeCell ref="H9:K9"/>
    <mergeCell ref="L9:Y9"/>
    <mergeCell ref="AC9:AG9"/>
    <mergeCell ref="AH9:AM9"/>
    <mergeCell ref="A8:C9"/>
    <mergeCell ref="D8:G8"/>
    <mergeCell ref="H8:K8"/>
    <mergeCell ref="L8:Y8"/>
    <mergeCell ref="Z8:AB9"/>
    <mergeCell ref="AC8:AG8"/>
    <mergeCell ref="AE10:AF10"/>
    <mergeCell ref="AG10:AI10"/>
    <mergeCell ref="AJ10:AK10"/>
    <mergeCell ref="AL10:AM10"/>
    <mergeCell ref="AP10:AU10"/>
    <mergeCell ref="A11:H12"/>
    <mergeCell ref="A10:G10"/>
    <mergeCell ref="H10:Q10"/>
    <mergeCell ref="R10:W10"/>
    <mergeCell ref="X10:Y10"/>
    <mergeCell ref="Z10:AB10"/>
    <mergeCell ref="AC10:AD10"/>
    <mergeCell ref="A14:AM14"/>
    <mergeCell ref="X16:AB16"/>
    <mergeCell ref="AC16:AC18"/>
    <mergeCell ref="AI16:AK16"/>
    <mergeCell ref="AL16:AM16"/>
    <mergeCell ref="X17:Z18"/>
    <mergeCell ref="AA17:AB18"/>
    <mergeCell ref="AI17:AK17"/>
    <mergeCell ref="AL17:AM17"/>
    <mergeCell ref="AI18:AK18"/>
    <mergeCell ref="H21:L21"/>
    <mergeCell ref="M21:AM21"/>
    <mergeCell ref="H22:L22"/>
    <mergeCell ref="M22:AM22"/>
    <mergeCell ref="H23:L23"/>
    <mergeCell ref="M23:AM23"/>
    <mergeCell ref="AL18:AM18"/>
    <mergeCell ref="A19:G19"/>
    <mergeCell ref="H19:L19"/>
    <mergeCell ref="M19:AM19"/>
    <mergeCell ref="H20:L20"/>
    <mergeCell ref="M20:AM20"/>
    <mergeCell ref="H27:L27"/>
    <mergeCell ref="M27:AM27"/>
    <mergeCell ref="H28:L28"/>
    <mergeCell ref="M28:AM28"/>
    <mergeCell ref="H29:L29"/>
    <mergeCell ref="M29:AM29"/>
    <mergeCell ref="H24:L24"/>
    <mergeCell ref="M24:AM24"/>
    <mergeCell ref="H25:L25"/>
    <mergeCell ref="M25:AM25"/>
    <mergeCell ref="H26:L26"/>
    <mergeCell ref="M26:AM26"/>
    <mergeCell ref="X36:Z36"/>
    <mergeCell ref="AA36:AB36"/>
    <mergeCell ref="AC36:AH36"/>
    <mergeCell ref="AI36:AK36"/>
    <mergeCell ref="AL36:AM36"/>
    <mergeCell ref="AE31:AH31"/>
    <mergeCell ref="AI31:AK31"/>
    <mergeCell ref="AL31:AM31"/>
    <mergeCell ref="A32:J33"/>
    <mergeCell ref="X32:Z32"/>
    <mergeCell ref="AA32:AB32"/>
    <mergeCell ref="AC32:AH32"/>
    <mergeCell ref="AI32:AK32"/>
    <mergeCell ref="AL32:AM32"/>
    <mergeCell ref="X33:Z33"/>
    <mergeCell ref="AA33:AB33"/>
    <mergeCell ref="AC33:AH33"/>
    <mergeCell ref="AI33:AK33"/>
    <mergeCell ref="AL33:AM33"/>
    <mergeCell ref="A42:G42"/>
    <mergeCell ref="H42:L42"/>
    <mergeCell ref="M42:AM42"/>
    <mergeCell ref="X37:Z37"/>
    <mergeCell ref="AA37:AB37"/>
    <mergeCell ref="AC37:AH37"/>
    <mergeCell ref="AI37:AK37"/>
    <mergeCell ref="AL37:AM37"/>
    <mergeCell ref="X39:AB39"/>
    <mergeCell ref="AC39:AC41"/>
    <mergeCell ref="AI39:AK39"/>
    <mergeCell ref="AL39:AM39"/>
    <mergeCell ref="X40:Z41"/>
    <mergeCell ref="B34:J37"/>
    <mergeCell ref="X34:Z34"/>
    <mergeCell ref="AA34:AB34"/>
    <mergeCell ref="AC34:AH34"/>
    <mergeCell ref="AI34:AK34"/>
    <mergeCell ref="AL34:AM34"/>
    <mergeCell ref="X35:Z35"/>
    <mergeCell ref="AA35:AB35"/>
    <mergeCell ref="AC35:AH35"/>
    <mergeCell ref="AI35:AK35"/>
    <mergeCell ref="AL35:AM35"/>
    <mergeCell ref="H43:L43"/>
    <mergeCell ref="M43:AM43"/>
    <mergeCell ref="H44:L44"/>
    <mergeCell ref="M44:AM44"/>
    <mergeCell ref="H45:L45"/>
    <mergeCell ref="M45:AM45"/>
    <mergeCell ref="AA40:AB41"/>
    <mergeCell ref="AI40:AK40"/>
    <mergeCell ref="AL40:AM40"/>
    <mergeCell ref="AI41:AK41"/>
    <mergeCell ref="AL41:AM41"/>
    <mergeCell ref="H52:L52"/>
    <mergeCell ref="M52:AM52"/>
    <mergeCell ref="H49:L49"/>
    <mergeCell ref="M49:AM49"/>
    <mergeCell ref="H50:L50"/>
    <mergeCell ref="M50:AM50"/>
    <mergeCell ref="H51:L51"/>
    <mergeCell ref="M51:AM51"/>
    <mergeCell ref="H46:L46"/>
    <mergeCell ref="M46:AM46"/>
    <mergeCell ref="H47:L47"/>
    <mergeCell ref="M47:AM47"/>
    <mergeCell ref="H48:L48"/>
    <mergeCell ref="M48:AM48"/>
  </mergeCells>
  <phoneticPr fontId="5"/>
  <dataValidations count="2">
    <dataValidation imeMode="halfAlpha" allowBlank="1" showInputMessage="1" showErrorMessage="1" sqref="S16:V18 J16:N18 H7:N7 D9:G9 AC9:AG9 X10:Y10"/>
    <dataValidation type="list" allowBlank="1" showInputMessage="1" showErrorMessage="1" sqref="H10:Q10">
      <formula1>$CA$5:$CA$40</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7</xdr:col>
                    <xdr:colOff>190500</xdr:colOff>
                    <xdr:row>10</xdr:row>
                    <xdr:rowOff>0</xdr:rowOff>
                  </from>
                  <to>
                    <xdr:col>9</xdr:col>
                    <xdr:colOff>47625</xdr:colOff>
                    <xdr:row>11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'T:\004_介護事業係2\★★★コロナ介護サービス事業所等に対するサービス継続支援事業\３_県交付要綱\支援金交付要綱\支援金様式\HP\01HP様式\01交付申請\[shinsei_kisairei.xlsm]計算用'!#REF!</xm:f>
          </x14:formula1>
          <xm:sqref>H9:K9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CI55"/>
  <sheetViews>
    <sheetView showZeros="0" view="pageBreakPreview" topLeftCell="A43" zoomScale="130" zoomScaleNormal="160" zoomScaleSheetLayoutView="130" workbookViewId="0">
      <selection activeCell="M21" sqref="M21:AM21"/>
    </sheetView>
  </sheetViews>
  <sheetFormatPr defaultColWidth="2.25" defaultRowHeight="13.5"/>
  <cols>
    <col min="1" max="1" width="2.25" style="14" customWidth="1"/>
    <col min="2" max="7" width="2.25" style="14"/>
    <col min="8" max="19" width="2.5" style="14" bestFit="1" customWidth="1"/>
    <col min="20" max="40" width="2.25" style="14"/>
    <col min="41" max="47" width="2.25" style="14" hidden="1" customWidth="1"/>
    <col min="48" max="77" width="2.25" style="14"/>
    <col min="78" max="78" width="2.5" style="14" hidden="1" customWidth="1"/>
    <col min="79" max="79" width="49.125" style="14" hidden="1" customWidth="1"/>
    <col min="80" max="87" width="8.125" style="14" hidden="1" customWidth="1"/>
    <col min="88" max="88" width="0" style="14" hidden="1" customWidth="1"/>
    <col min="89" max="16384" width="2.25" style="14"/>
  </cols>
  <sheetData>
    <row r="1" spans="1:84">
      <c r="A1" s="14" t="s">
        <v>17</v>
      </c>
    </row>
    <row r="2" spans="1:84" ht="3" customHeight="1"/>
    <row r="3" spans="1:84">
      <c r="A3" s="296" t="s">
        <v>18</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8"/>
      <c r="CA3" s="15"/>
      <c r="CB3" s="16" t="s">
        <v>19</v>
      </c>
      <c r="CC3" s="15"/>
      <c r="CD3" s="15"/>
      <c r="CE3" s="16" t="s">
        <v>128</v>
      </c>
      <c r="CF3" s="15"/>
    </row>
    <row r="4" spans="1:84" ht="4.5"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CA4" s="15"/>
      <c r="CB4" s="16" t="s">
        <v>21</v>
      </c>
      <c r="CC4" s="16"/>
      <c r="CD4" s="16" t="s">
        <v>22</v>
      </c>
      <c r="CE4" s="16" t="s">
        <v>21</v>
      </c>
      <c r="CF4" s="15"/>
    </row>
    <row r="5" spans="1:84">
      <c r="A5" s="260" t="s">
        <v>23</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2"/>
      <c r="CA5" s="18" t="s">
        <v>24</v>
      </c>
      <c r="CB5" s="19">
        <v>892</v>
      </c>
      <c r="CC5" s="18" t="s">
        <v>25</v>
      </c>
      <c r="CD5" s="18"/>
      <c r="CE5" s="19">
        <v>200</v>
      </c>
      <c r="CF5" s="18" t="s">
        <v>25</v>
      </c>
    </row>
    <row r="6" spans="1:84" ht="4.5" customHeigh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CA6" s="18" t="s">
        <v>26</v>
      </c>
      <c r="CB6" s="19">
        <v>1137</v>
      </c>
      <c r="CC6" s="18" t="s">
        <v>25</v>
      </c>
      <c r="CD6" s="18"/>
      <c r="CE6" s="19">
        <v>200</v>
      </c>
      <c r="CF6" s="18" t="s">
        <v>25</v>
      </c>
    </row>
    <row r="7" spans="1:84" ht="17.25" customHeight="1">
      <c r="A7" s="212" t="s">
        <v>27</v>
      </c>
      <c r="B7" s="213"/>
      <c r="C7" s="213"/>
      <c r="D7" s="213"/>
      <c r="E7" s="213"/>
      <c r="F7" s="213"/>
      <c r="G7" s="214"/>
      <c r="H7" s="299" t="s">
        <v>143</v>
      </c>
      <c r="I7" s="300"/>
      <c r="J7" s="300"/>
      <c r="K7" s="300"/>
      <c r="L7" s="300"/>
      <c r="M7" s="300"/>
      <c r="N7" s="301"/>
      <c r="O7" s="212" t="s">
        <v>29</v>
      </c>
      <c r="P7" s="213"/>
      <c r="Q7" s="213"/>
      <c r="R7" s="213"/>
      <c r="S7" s="214"/>
      <c r="T7" s="302" t="s">
        <v>144</v>
      </c>
      <c r="U7" s="279"/>
      <c r="V7" s="279"/>
      <c r="W7" s="279"/>
      <c r="X7" s="279"/>
      <c r="Y7" s="279"/>
      <c r="Z7" s="279"/>
      <c r="AA7" s="279"/>
      <c r="AB7" s="279"/>
      <c r="AC7" s="279"/>
      <c r="AD7" s="279"/>
      <c r="AE7" s="279"/>
      <c r="AF7" s="279"/>
      <c r="AG7" s="279"/>
      <c r="AH7" s="279"/>
      <c r="AI7" s="279"/>
      <c r="AJ7" s="279"/>
      <c r="AK7" s="279"/>
      <c r="AL7" s="279"/>
      <c r="AM7" s="303"/>
      <c r="CA7" s="18" t="s">
        <v>31</v>
      </c>
      <c r="CB7" s="19">
        <v>1480</v>
      </c>
      <c r="CC7" s="18" t="s">
        <v>25</v>
      </c>
      <c r="CD7" s="18"/>
      <c r="CE7" s="19">
        <v>200</v>
      </c>
      <c r="CF7" s="18" t="s">
        <v>25</v>
      </c>
    </row>
    <row r="8" spans="1:84">
      <c r="A8" s="315" t="s">
        <v>32</v>
      </c>
      <c r="B8" s="316"/>
      <c r="C8" s="317"/>
      <c r="D8" s="212" t="s">
        <v>33</v>
      </c>
      <c r="E8" s="213"/>
      <c r="F8" s="213"/>
      <c r="G8" s="214"/>
      <c r="H8" s="212" t="s">
        <v>34</v>
      </c>
      <c r="I8" s="213"/>
      <c r="J8" s="213"/>
      <c r="K8" s="214"/>
      <c r="L8" s="212" t="s">
        <v>35</v>
      </c>
      <c r="M8" s="213"/>
      <c r="N8" s="213"/>
      <c r="O8" s="213"/>
      <c r="P8" s="213"/>
      <c r="Q8" s="213"/>
      <c r="R8" s="213"/>
      <c r="S8" s="213"/>
      <c r="T8" s="213"/>
      <c r="U8" s="213"/>
      <c r="V8" s="213"/>
      <c r="W8" s="213"/>
      <c r="X8" s="213"/>
      <c r="Y8" s="214"/>
      <c r="Z8" s="315" t="s">
        <v>36</v>
      </c>
      <c r="AA8" s="316"/>
      <c r="AB8" s="317"/>
      <c r="AC8" s="212" t="s">
        <v>37</v>
      </c>
      <c r="AD8" s="213"/>
      <c r="AE8" s="213"/>
      <c r="AF8" s="213"/>
      <c r="AG8" s="213"/>
      <c r="AH8" s="304" t="s">
        <v>38</v>
      </c>
      <c r="AI8" s="294"/>
      <c r="AJ8" s="294"/>
      <c r="AK8" s="294"/>
      <c r="AL8" s="294"/>
      <c r="AM8" s="295"/>
      <c r="AV8" s="21"/>
      <c r="CA8" s="22" t="s">
        <v>39</v>
      </c>
      <c r="CB8" s="19">
        <v>384</v>
      </c>
      <c r="CC8" s="18" t="s">
        <v>25</v>
      </c>
      <c r="CD8" s="18"/>
      <c r="CE8" s="19">
        <v>200</v>
      </c>
      <c r="CF8" s="18" t="s">
        <v>25</v>
      </c>
    </row>
    <row r="9" spans="1:84" ht="17.25" customHeight="1">
      <c r="A9" s="318"/>
      <c r="B9" s="319"/>
      <c r="C9" s="320"/>
      <c r="D9" s="305" t="s">
        <v>145</v>
      </c>
      <c r="E9" s="306"/>
      <c r="F9" s="306"/>
      <c r="G9" s="307"/>
      <c r="H9" s="308" t="s">
        <v>41</v>
      </c>
      <c r="I9" s="309"/>
      <c r="J9" s="309"/>
      <c r="K9" s="310"/>
      <c r="L9" s="221" t="s">
        <v>146</v>
      </c>
      <c r="M9" s="222"/>
      <c r="N9" s="222"/>
      <c r="O9" s="222"/>
      <c r="P9" s="222"/>
      <c r="Q9" s="222"/>
      <c r="R9" s="222"/>
      <c r="S9" s="222"/>
      <c r="T9" s="222"/>
      <c r="U9" s="222"/>
      <c r="V9" s="222"/>
      <c r="W9" s="222"/>
      <c r="X9" s="222"/>
      <c r="Y9" s="311"/>
      <c r="Z9" s="318"/>
      <c r="AA9" s="319"/>
      <c r="AB9" s="320"/>
      <c r="AC9" s="221" t="s">
        <v>147</v>
      </c>
      <c r="AD9" s="222"/>
      <c r="AE9" s="222"/>
      <c r="AF9" s="222"/>
      <c r="AG9" s="311"/>
      <c r="AH9" s="312" t="s">
        <v>148</v>
      </c>
      <c r="AI9" s="313"/>
      <c r="AJ9" s="313"/>
      <c r="AK9" s="313"/>
      <c r="AL9" s="313"/>
      <c r="AM9" s="314"/>
      <c r="CA9" s="18" t="s">
        <v>45</v>
      </c>
      <c r="CB9" s="19">
        <v>375</v>
      </c>
      <c r="CC9" s="18" t="s">
        <v>25</v>
      </c>
      <c r="CD9" s="18"/>
      <c r="CE9" s="19">
        <v>200</v>
      </c>
      <c r="CF9" s="18" t="s">
        <v>25</v>
      </c>
    </row>
    <row r="10" spans="1:84" s="21" customFormat="1" ht="20.25" customHeight="1">
      <c r="A10" s="283" t="s">
        <v>46</v>
      </c>
      <c r="B10" s="284"/>
      <c r="C10" s="284"/>
      <c r="D10" s="284"/>
      <c r="E10" s="284"/>
      <c r="F10" s="284"/>
      <c r="G10" s="284"/>
      <c r="H10" s="285" t="s">
        <v>118</v>
      </c>
      <c r="I10" s="286"/>
      <c r="J10" s="286"/>
      <c r="K10" s="286"/>
      <c r="L10" s="286"/>
      <c r="M10" s="286"/>
      <c r="N10" s="286"/>
      <c r="O10" s="286"/>
      <c r="P10" s="286"/>
      <c r="Q10" s="287"/>
      <c r="R10" s="288" t="s">
        <v>48</v>
      </c>
      <c r="S10" s="289"/>
      <c r="T10" s="289"/>
      <c r="U10" s="289"/>
      <c r="V10" s="289"/>
      <c r="W10" s="290"/>
      <c r="X10" s="291"/>
      <c r="Y10" s="292"/>
      <c r="Z10" s="293" t="s">
        <v>49</v>
      </c>
      <c r="AA10" s="294"/>
      <c r="AB10" s="295"/>
      <c r="AC10" s="279">
        <v>40</v>
      </c>
      <c r="AD10" s="279"/>
      <c r="AE10" s="223" t="s">
        <v>50</v>
      </c>
      <c r="AF10" s="224"/>
      <c r="AG10" s="276" t="s">
        <v>51</v>
      </c>
      <c r="AH10" s="277"/>
      <c r="AI10" s="278"/>
      <c r="AJ10" s="279">
        <v>30</v>
      </c>
      <c r="AK10" s="279"/>
      <c r="AL10" s="223" t="s">
        <v>50</v>
      </c>
      <c r="AM10" s="224"/>
      <c r="AP10" s="280"/>
      <c r="AQ10" s="280"/>
      <c r="AR10" s="280"/>
      <c r="AS10" s="280"/>
      <c r="AT10" s="280"/>
      <c r="AU10" s="280"/>
      <c r="CA10" s="18" t="s">
        <v>52</v>
      </c>
      <c r="CB10" s="19">
        <v>939</v>
      </c>
      <c r="CC10" s="18" t="s">
        <v>25</v>
      </c>
      <c r="CD10" s="18"/>
      <c r="CE10" s="19">
        <v>200</v>
      </c>
      <c r="CF10" s="18" t="s">
        <v>25</v>
      </c>
    </row>
    <row r="11" spans="1:84" s="21" customFormat="1" ht="18" customHeight="1">
      <c r="A11" s="281" t="s">
        <v>53</v>
      </c>
      <c r="B11" s="251"/>
      <c r="C11" s="251"/>
      <c r="D11" s="251"/>
      <c r="E11" s="251"/>
      <c r="F11" s="251"/>
      <c r="G11" s="251"/>
      <c r="H11" s="252"/>
      <c r="I11" s="23"/>
      <c r="J11" s="24" t="s">
        <v>54</v>
      </c>
      <c r="K11" s="25"/>
      <c r="L11" s="26"/>
      <c r="M11" s="26"/>
      <c r="N11" s="26"/>
      <c r="O11" s="26"/>
      <c r="P11" s="26"/>
      <c r="Q11" s="26"/>
      <c r="R11" s="26"/>
      <c r="S11" s="26"/>
      <c r="T11" s="26"/>
      <c r="U11" s="26"/>
      <c r="V11" s="26"/>
      <c r="W11" s="26"/>
      <c r="X11" s="26"/>
      <c r="Y11" s="23"/>
      <c r="Z11" s="24" t="s">
        <v>55</v>
      </c>
      <c r="AA11" s="25"/>
      <c r="AB11" s="26"/>
      <c r="AC11" s="26"/>
      <c r="AD11" s="26"/>
      <c r="AE11" s="26"/>
      <c r="AF11" s="26"/>
      <c r="AG11" s="26"/>
      <c r="AH11" s="26"/>
      <c r="AI11" s="26"/>
      <c r="AJ11" s="26"/>
      <c r="AK11" s="26"/>
      <c r="AL11" s="26"/>
      <c r="AM11" s="27"/>
      <c r="CA11" s="18" t="s">
        <v>133</v>
      </c>
      <c r="CB11" s="19">
        <v>1181</v>
      </c>
      <c r="CC11" s="18" t="s">
        <v>25</v>
      </c>
      <c r="CD11" s="18"/>
      <c r="CE11" s="19">
        <v>200</v>
      </c>
      <c r="CF11" s="18" t="s">
        <v>25</v>
      </c>
    </row>
    <row r="12" spans="1:84" s="21" customFormat="1" ht="18" customHeight="1">
      <c r="A12" s="282"/>
      <c r="B12" s="254"/>
      <c r="C12" s="254"/>
      <c r="D12" s="254"/>
      <c r="E12" s="254"/>
      <c r="F12" s="254"/>
      <c r="G12" s="254"/>
      <c r="H12" s="255"/>
      <c r="I12" s="28"/>
      <c r="J12" s="29" t="s">
        <v>57</v>
      </c>
      <c r="K12" s="30"/>
      <c r="L12" s="31"/>
      <c r="M12" s="31"/>
      <c r="N12" s="31"/>
      <c r="O12" s="31"/>
      <c r="P12" s="31"/>
      <c r="Q12" s="31"/>
      <c r="R12" s="31"/>
      <c r="S12" s="31"/>
      <c r="T12" s="31"/>
      <c r="U12" s="30"/>
      <c r="V12" s="31"/>
      <c r="W12" s="31"/>
      <c r="X12" s="31"/>
      <c r="Y12" s="32"/>
      <c r="Z12" s="33"/>
      <c r="AA12" s="30"/>
      <c r="AB12" s="31"/>
      <c r="AC12" s="31"/>
      <c r="AD12" s="31"/>
      <c r="AE12" s="31"/>
      <c r="AF12" s="31"/>
      <c r="AG12" s="31"/>
      <c r="AH12" s="31"/>
      <c r="AI12" s="31"/>
      <c r="AJ12" s="31"/>
      <c r="AK12" s="31"/>
      <c r="AL12" s="31"/>
      <c r="AM12" s="34"/>
      <c r="CA12" s="18" t="s">
        <v>58</v>
      </c>
      <c r="CB12" s="19">
        <v>1885</v>
      </c>
      <c r="CC12" s="18" t="s">
        <v>25</v>
      </c>
      <c r="CD12" s="18"/>
      <c r="CE12" s="19">
        <v>200</v>
      </c>
      <c r="CF12" s="18" t="s">
        <v>25</v>
      </c>
    </row>
    <row r="13" spans="1:84" s="21" customFormat="1" ht="3.75" customHeight="1">
      <c r="A13" s="36"/>
      <c r="B13" s="36"/>
      <c r="C13" s="36"/>
      <c r="D13" s="36"/>
      <c r="E13" s="36"/>
      <c r="F13" s="36"/>
      <c r="G13" s="36"/>
      <c r="H13" s="36"/>
      <c r="I13" s="25"/>
      <c r="J13" s="24"/>
      <c r="K13" s="25"/>
      <c r="L13" s="26"/>
      <c r="M13" s="26"/>
      <c r="N13" s="26"/>
      <c r="O13" s="26"/>
      <c r="P13" s="26"/>
      <c r="Q13" s="26"/>
      <c r="R13" s="26"/>
      <c r="S13" s="26"/>
      <c r="T13" s="26"/>
      <c r="U13" s="25"/>
      <c r="V13" s="26"/>
      <c r="W13" s="26"/>
      <c r="X13" s="26"/>
      <c r="Y13" s="24"/>
      <c r="Z13" s="37"/>
      <c r="AA13" s="25"/>
      <c r="AB13" s="26"/>
      <c r="AC13" s="26"/>
      <c r="AD13" s="26"/>
      <c r="AE13" s="26"/>
      <c r="AF13" s="26"/>
      <c r="AG13" s="26"/>
      <c r="AH13" s="26"/>
      <c r="AI13" s="26"/>
      <c r="AJ13" s="26"/>
      <c r="AK13" s="26"/>
      <c r="AL13" s="26"/>
      <c r="AM13" s="26"/>
      <c r="AN13" s="38"/>
      <c r="CA13" s="18" t="s">
        <v>59</v>
      </c>
      <c r="CB13" s="19">
        <f>CD13*個票４!$AC$10</f>
        <v>1760</v>
      </c>
      <c r="CC13" s="18" t="s">
        <v>60</v>
      </c>
      <c r="CD13" s="18">
        <v>44</v>
      </c>
      <c r="CE13" s="19">
        <v>200</v>
      </c>
      <c r="CF13" s="18" t="s">
        <v>25</v>
      </c>
    </row>
    <row r="14" spans="1:84" s="21" customFormat="1" ht="14.25" customHeight="1">
      <c r="A14" s="260" t="s">
        <v>61</v>
      </c>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2"/>
      <c r="CA14" s="18" t="s">
        <v>62</v>
      </c>
      <c r="CB14" s="19">
        <f>CD14*個票４!$AC$10</f>
        <v>1760</v>
      </c>
      <c r="CC14" s="18" t="s">
        <v>60</v>
      </c>
      <c r="CD14" s="18">
        <v>44</v>
      </c>
      <c r="CE14" s="19">
        <v>200</v>
      </c>
      <c r="CF14" s="18" t="s">
        <v>25</v>
      </c>
    </row>
    <row r="15" spans="1:84" s="21" customFormat="1" ht="3" customHeight="1" thickBot="1">
      <c r="A15" s="39"/>
      <c r="B15" s="39"/>
      <c r="C15" s="39"/>
      <c r="D15" s="39"/>
      <c r="E15" s="39"/>
      <c r="F15" s="39"/>
      <c r="G15" s="39"/>
      <c r="H15" s="39"/>
      <c r="I15" s="40"/>
      <c r="J15" s="41"/>
      <c r="K15" s="42"/>
      <c r="L15" s="43"/>
      <c r="M15" s="43"/>
      <c r="N15" s="43"/>
      <c r="O15" s="43"/>
      <c r="P15" s="43"/>
      <c r="Q15" s="43"/>
      <c r="R15" s="43"/>
      <c r="S15" s="43"/>
      <c r="T15" s="43"/>
      <c r="U15" s="43"/>
      <c r="V15" s="43"/>
      <c r="W15" s="43"/>
      <c r="X15" s="31"/>
      <c r="Y15" s="31"/>
      <c r="Z15" s="31"/>
      <c r="AA15" s="31"/>
      <c r="AB15" s="31"/>
      <c r="AC15" s="31"/>
      <c r="AD15" s="43"/>
      <c r="AE15" s="43"/>
      <c r="AF15" s="43"/>
      <c r="AG15" s="43"/>
      <c r="AH15" s="43"/>
      <c r="AI15" s="43"/>
      <c r="AJ15" s="43"/>
      <c r="AK15" s="43"/>
      <c r="AL15" s="43"/>
      <c r="AM15" s="43"/>
      <c r="CA15" s="18" t="s">
        <v>63</v>
      </c>
      <c r="CB15" s="19">
        <v>534</v>
      </c>
      <c r="CC15" s="18" t="s">
        <v>25</v>
      </c>
      <c r="CD15" s="18"/>
      <c r="CE15" s="19">
        <v>200</v>
      </c>
      <c r="CF15" s="18" t="s">
        <v>25</v>
      </c>
    </row>
    <row r="16" spans="1:84" s="21" customFormat="1" ht="15.75" customHeight="1" thickBot="1">
      <c r="A16" s="44" t="s">
        <v>64</v>
      </c>
      <c r="B16" s="39"/>
      <c r="C16" s="45"/>
      <c r="D16" s="39"/>
      <c r="E16" s="46"/>
      <c r="F16" s="39"/>
      <c r="G16" s="39"/>
      <c r="H16" s="39"/>
      <c r="I16" s="39"/>
      <c r="J16" s="47"/>
      <c r="K16" s="47"/>
      <c r="L16" s="47"/>
      <c r="M16" s="47"/>
      <c r="N16" s="47"/>
      <c r="O16" s="48"/>
      <c r="P16" s="49"/>
      <c r="Q16" s="50"/>
      <c r="R16" s="50"/>
      <c r="S16" s="47"/>
      <c r="T16" s="41"/>
      <c r="U16" s="47"/>
      <c r="V16" s="47"/>
      <c r="W16" s="45"/>
      <c r="X16" s="263" t="s">
        <v>65</v>
      </c>
      <c r="Y16" s="264"/>
      <c r="Z16" s="264"/>
      <c r="AA16" s="264"/>
      <c r="AB16" s="265"/>
      <c r="AC16" s="229" t="s">
        <v>66</v>
      </c>
      <c r="AD16" s="51" t="s">
        <v>67</v>
      </c>
      <c r="AE16" s="52"/>
      <c r="AF16" s="52"/>
      <c r="AG16" s="53"/>
      <c r="AH16" s="52"/>
      <c r="AI16" s="266">
        <f>MIN(X17,ROUNDDOWN(H29/1000,0))</f>
        <v>730</v>
      </c>
      <c r="AJ16" s="267"/>
      <c r="AK16" s="267"/>
      <c r="AL16" s="232" t="s">
        <v>68</v>
      </c>
      <c r="AM16" s="233"/>
      <c r="AN16" s="14"/>
      <c r="CA16" s="18" t="s">
        <v>69</v>
      </c>
      <c r="CB16" s="19">
        <v>564</v>
      </c>
      <c r="CC16" s="18" t="s">
        <v>25</v>
      </c>
      <c r="CD16" s="18"/>
      <c r="CE16" s="19">
        <v>200</v>
      </c>
      <c r="CF16" s="18" t="s">
        <v>25</v>
      </c>
    </row>
    <row r="17" spans="1:84" s="21" customFormat="1" ht="15" customHeight="1">
      <c r="A17" s="44"/>
      <c r="B17" s="39"/>
      <c r="C17" s="45"/>
      <c r="D17" s="39"/>
      <c r="E17" s="46"/>
      <c r="F17" s="39"/>
      <c r="G17" s="39"/>
      <c r="H17" s="39"/>
      <c r="I17" s="39"/>
      <c r="J17" s="47"/>
      <c r="K17" s="47"/>
      <c r="L17" s="47"/>
      <c r="M17" s="47"/>
      <c r="N17" s="47"/>
      <c r="O17" s="48"/>
      <c r="P17" s="49"/>
      <c r="Q17" s="50"/>
      <c r="R17" s="50"/>
      <c r="S17" s="47"/>
      <c r="T17" s="41"/>
      <c r="U17" s="47"/>
      <c r="V17" s="47"/>
      <c r="W17" s="54"/>
      <c r="X17" s="268">
        <f>IFERROR(VLOOKUP(H10,CA5:CB39,2,FALSE),"")</f>
        <v>1480</v>
      </c>
      <c r="Y17" s="269"/>
      <c r="Z17" s="269"/>
      <c r="AA17" s="270" t="s">
        <v>68</v>
      </c>
      <c r="AB17" s="271"/>
      <c r="AC17" s="229"/>
      <c r="AD17" s="55" t="s">
        <v>70</v>
      </c>
      <c r="AE17" s="56"/>
      <c r="AF17" s="56"/>
      <c r="AG17" s="56"/>
      <c r="AH17" s="57"/>
      <c r="AI17" s="272"/>
      <c r="AJ17" s="273"/>
      <c r="AK17" s="273"/>
      <c r="AL17" s="206" t="s">
        <v>68</v>
      </c>
      <c r="AM17" s="207"/>
      <c r="AN17" s="14"/>
      <c r="CA17" s="18" t="s">
        <v>71</v>
      </c>
      <c r="CB17" s="19">
        <v>518</v>
      </c>
      <c r="CC17" s="18" t="s">
        <v>25</v>
      </c>
      <c r="CD17" s="18"/>
      <c r="CE17" s="19">
        <v>200</v>
      </c>
      <c r="CF17" s="18" t="s">
        <v>25</v>
      </c>
    </row>
    <row r="18" spans="1:84" ht="19.5" customHeight="1" thickBot="1">
      <c r="A18" s="45" t="s">
        <v>72</v>
      </c>
      <c r="B18" s="39"/>
      <c r="C18" s="45"/>
      <c r="D18" s="39"/>
      <c r="E18" s="46"/>
      <c r="F18" s="39"/>
      <c r="G18" s="39"/>
      <c r="H18" s="39"/>
      <c r="I18" s="39"/>
      <c r="J18" s="47"/>
      <c r="K18" s="47"/>
      <c r="L18" s="47"/>
      <c r="M18" s="47"/>
      <c r="N18" s="47"/>
      <c r="O18" s="48"/>
      <c r="P18" s="49"/>
      <c r="Q18" s="50"/>
      <c r="R18" s="50"/>
      <c r="S18" s="47"/>
      <c r="T18" s="41"/>
      <c r="U18" s="47"/>
      <c r="V18" s="47"/>
      <c r="W18" s="54"/>
      <c r="X18" s="268"/>
      <c r="Y18" s="269"/>
      <c r="Z18" s="269"/>
      <c r="AA18" s="270"/>
      <c r="AB18" s="271"/>
      <c r="AC18" s="229"/>
      <c r="AD18" s="58" t="s">
        <v>73</v>
      </c>
      <c r="AE18" s="59"/>
      <c r="AF18" s="59"/>
      <c r="AG18" s="59"/>
      <c r="AH18" s="60"/>
      <c r="AI18" s="274">
        <f>SUM(AI16:AK17)</f>
        <v>730</v>
      </c>
      <c r="AJ18" s="275"/>
      <c r="AK18" s="275"/>
      <c r="AL18" s="210" t="s">
        <v>68</v>
      </c>
      <c r="AM18" s="211"/>
      <c r="CA18" s="18" t="s">
        <v>74</v>
      </c>
      <c r="CB18" s="19">
        <v>227</v>
      </c>
      <c r="CC18" s="18" t="s">
        <v>25</v>
      </c>
      <c r="CD18" s="18"/>
      <c r="CE18" s="19">
        <v>200</v>
      </c>
      <c r="CF18" s="18" t="s">
        <v>25</v>
      </c>
    </row>
    <row r="19" spans="1:84" ht="14.25" thickBot="1">
      <c r="A19" s="212" t="s">
        <v>75</v>
      </c>
      <c r="B19" s="213"/>
      <c r="C19" s="213"/>
      <c r="D19" s="213"/>
      <c r="E19" s="213"/>
      <c r="F19" s="213"/>
      <c r="G19" s="214"/>
      <c r="H19" s="213" t="s">
        <v>76</v>
      </c>
      <c r="I19" s="213"/>
      <c r="J19" s="213"/>
      <c r="K19" s="213"/>
      <c r="L19" s="213"/>
      <c r="M19" s="212" t="s">
        <v>77</v>
      </c>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4"/>
      <c r="AV19" s="21"/>
      <c r="AX19" s="61" t="str">
        <f>IF(X17&gt;=AI18,"○","！（補助上限額を超過しています）")</f>
        <v>○</v>
      </c>
      <c r="AY19" s="62"/>
      <c r="AZ19" s="62"/>
      <c r="BA19" s="62"/>
      <c r="BB19" s="62"/>
      <c r="BC19" s="62"/>
      <c r="BD19" s="62"/>
      <c r="BE19" s="62"/>
      <c r="BF19" s="62"/>
      <c r="BG19" s="62"/>
      <c r="BH19" s="62"/>
      <c r="BI19" s="62"/>
      <c r="BJ19" s="62"/>
      <c r="BK19" s="62"/>
      <c r="BL19" s="62"/>
      <c r="BM19" s="62"/>
      <c r="BN19" s="62"/>
      <c r="BO19" s="62"/>
      <c r="BP19" s="62"/>
      <c r="BQ19" s="62"/>
      <c r="BR19" s="62"/>
      <c r="BS19" s="62"/>
      <c r="BT19" s="63"/>
      <c r="CA19" s="18" t="s">
        <v>78</v>
      </c>
      <c r="CB19" s="19">
        <v>508</v>
      </c>
      <c r="CC19" s="18" t="s">
        <v>25</v>
      </c>
      <c r="CD19" s="18"/>
      <c r="CE19" s="19">
        <v>200</v>
      </c>
      <c r="CF19" s="18" t="s">
        <v>25</v>
      </c>
    </row>
    <row r="20" spans="1:84" ht="15" customHeight="1">
      <c r="A20" s="64" t="s">
        <v>79</v>
      </c>
      <c r="B20" s="65"/>
      <c r="C20" s="65"/>
      <c r="D20" s="65"/>
      <c r="E20" s="66"/>
      <c r="F20" s="66"/>
      <c r="G20" s="67"/>
      <c r="H20" s="198"/>
      <c r="I20" s="198"/>
      <c r="J20" s="198"/>
      <c r="K20" s="198"/>
      <c r="L20" s="198"/>
      <c r="M20" s="199"/>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1"/>
      <c r="CA20" s="18" t="s">
        <v>80</v>
      </c>
      <c r="CB20" s="19">
        <v>204</v>
      </c>
      <c r="CC20" s="18" t="s">
        <v>25</v>
      </c>
      <c r="CD20" s="18"/>
      <c r="CE20" s="19">
        <v>200</v>
      </c>
      <c r="CF20" s="18" t="s">
        <v>25</v>
      </c>
    </row>
    <row r="21" spans="1:84" ht="15" customHeight="1">
      <c r="A21" s="68" t="s">
        <v>81</v>
      </c>
      <c r="B21" s="69"/>
      <c r="C21" s="69"/>
      <c r="D21" s="69"/>
      <c r="E21" s="70"/>
      <c r="F21" s="70"/>
      <c r="G21" s="71"/>
      <c r="H21" s="190"/>
      <c r="I21" s="190"/>
      <c r="J21" s="190"/>
      <c r="K21" s="190"/>
      <c r="L21" s="190"/>
      <c r="M21" s="191"/>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3"/>
      <c r="CA21" s="18" t="s">
        <v>83</v>
      </c>
      <c r="CB21" s="19">
        <v>148</v>
      </c>
      <c r="CC21" s="18" t="s">
        <v>25</v>
      </c>
      <c r="CD21" s="18"/>
      <c r="CE21" s="19">
        <v>200</v>
      </c>
      <c r="CF21" s="18" t="s">
        <v>25</v>
      </c>
    </row>
    <row r="22" spans="1:84" ht="15" customHeight="1">
      <c r="A22" s="68" t="s">
        <v>84</v>
      </c>
      <c r="B22" s="69"/>
      <c r="C22" s="69"/>
      <c r="D22" s="69"/>
      <c r="E22" s="70"/>
      <c r="F22" s="70"/>
      <c r="G22" s="71"/>
      <c r="H22" s="190"/>
      <c r="I22" s="190"/>
      <c r="J22" s="190"/>
      <c r="K22" s="190"/>
      <c r="L22" s="190"/>
      <c r="M22" s="191"/>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3"/>
      <c r="CA22" s="18" t="s">
        <v>85</v>
      </c>
      <c r="CB22" s="19">
        <v>148</v>
      </c>
      <c r="CC22" s="18" t="s">
        <v>25</v>
      </c>
      <c r="CD22" s="18"/>
      <c r="CE22" s="19">
        <v>200</v>
      </c>
      <c r="CF22" s="18" t="s">
        <v>25</v>
      </c>
    </row>
    <row r="23" spans="1:84" ht="15" customHeight="1">
      <c r="A23" s="68" t="s">
        <v>86</v>
      </c>
      <c r="B23" s="69"/>
      <c r="C23" s="69"/>
      <c r="D23" s="69"/>
      <c r="E23" s="70"/>
      <c r="F23" s="70"/>
      <c r="G23" s="71"/>
      <c r="H23" s="190"/>
      <c r="I23" s="190"/>
      <c r="J23" s="190"/>
      <c r="K23" s="190"/>
      <c r="L23" s="190"/>
      <c r="M23" s="191"/>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3"/>
      <c r="CA23" s="72" t="s">
        <v>88</v>
      </c>
      <c r="CB23" s="19">
        <v>33</v>
      </c>
      <c r="CC23" s="18" t="s">
        <v>25</v>
      </c>
      <c r="CD23" s="18"/>
      <c r="CE23" s="19">
        <v>200</v>
      </c>
      <c r="CF23" s="18" t="s">
        <v>25</v>
      </c>
    </row>
    <row r="24" spans="1:84" ht="15" customHeight="1">
      <c r="A24" s="68" t="s">
        <v>89</v>
      </c>
      <c r="B24" s="69"/>
      <c r="C24" s="69"/>
      <c r="D24" s="69"/>
      <c r="E24" s="70"/>
      <c r="F24" s="70"/>
      <c r="G24" s="71"/>
      <c r="H24" s="321">
        <v>400000</v>
      </c>
      <c r="I24" s="190"/>
      <c r="J24" s="190"/>
      <c r="K24" s="190"/>
      <c r="L24" s="322"/>
      <c r="M24" s="191" t="s">
        <v>149</v>
      </c>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3"/>
      <c r="CA24" s="18" t="s">
        <v>91</v>
      </c>
      <c r="CB24" s="19">
        <v>475</v>
      </c>
      <c r="CC24" s="18" t="s">
        <v>25</v>
      </c>
      <c r="CD24" s="18"/>
      <c r="CE24" s="19">
        <v>200</v>
      </c>
      <c r="CF24" s="18" t="s">
        <v>25</v>
      </c>
    </row>
    <row r="25" spans="1:84" ht="15" customHeight="1">
      <c r="A25" s="68" t="s">
        <v>92</v>
      </c>
      <c r="B25" s="69"/>
      <c r="C25" s="69"/>
      <c r="D25" s="69"/>
      <c r="E25" s="70"/>
      <c r="F25" s="70"/>
      <c r="G25" s="71"/>
      <c r="H25" s="321"/>
      <c r="I25" s="190"/>
      <c r="J25" s="190"/>
      <c r="K25" s="190"/>
      <c r="L25" s="322"/>
      <c r="M25" s="191"/>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3"/>
      <c r="CA25" s="18" t="s">
        <v>93</v>
      </c>
      <c r="CB25" s="19">
        <v>638</v>
      </c>
      <c r="CC25" s="18" t="s">
        <v>25</v>
      </c>
      <c r="CD25" s="18"/>
      <c r="CE25" s="19">
        <v>200</v>
      </c>
      <c r="CF25" s="18" t="s">
        <v>25</v>
      </c>
    </row>
    <row r="26" spans="1:84" ht="15" customHeight="1">
      <c r="A26" s="68" t="s">
        <v>94</v>
      </c>
      <c r="B26" s="69"/>
      <c r="C26" s="69"/>
      <c r="D26" s="69"/>
      <c r="E26" s="70"/>
      <c r="F26" s="70"/>
      <c r="G26" s="71"/>
      <c r="H26" s="321">
        <v>300100</v>
      </c>
      <c r="I26" s="190"/>
      <c r="J26" s="190"/>
      <c r="K26" s="190"/>
      <c r="L26" s="322"/>
      <c r="M26" s="191" t="s">
        <v>160</v>
      </c>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3"/>
      <c r="CA26" s="18" t="s">
        <v>47</v>
      </c>
      <c r="CB26" s="19">
        <f>CD26*個票４!$AC$10</f>
        <v>1520</v>
      </c>
      <c r="CC26" s="18" t="s">
        <v>60</v>
      </c>
      <c r="CD26" s="19">
        <v>38</v>
      </c>
      <c r="CE26" s="19" t="s">
        <v>95</v>
      </c>
      <c r="CF26" s="19"/>
    </row>
    <row r="27" spans="1:84" ht="15" customHeight="1">
      <c r="A27" s="68" t="s">
        <v>96</v>
      </c>
      <c r="B27" s="73"/>
      <c r="C27" s="73"/>
      <c r="D27" s="73"/>
      <c r="E27" s="73"/>
      <c r="F27" s="73"/>
      <c r="G27" s="74"/>
      <c r="H27" s="321"/>
      <c r="I27" s="190"/>
      <c r="J27" s="190"/>
      <c r="K27" s="190"/>
      <c r="L27" s="322"/>
      <c r="M27" s="191"/>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3"/>
      <c r="AV27" s="21"/>
      <c r="CA27" s="18" t="s">
        <v>97</v>
      </c>
      <c r="CB27" s="19">
        <f>CD27*個票４!$AC$10</f>
        <v>1600</v>
      </c>
      <c r="CC27" s="18" t="s">
        <v>60</v>
      </c>
      <c r="CD27" s="19">
        <v>40</v>
      </c>
      <c r="CE27" s="19" t="s">
        <v>95</v>
      </c>
      <c r="CF27" s="19"/>
    </row>
    <row r="28" spans="1:84" ht="15" customHeight="1">
      <c r="A28" s="75" t="s">
        <v>98</v>
      </c>
      <c r="B28" s="76"/>
      <c r="C28" s="76"/>
      <c r="D28" s="76"/>
      <c r="E28" s="77"/>
      <c r="F28" s="77"/>
      <c r="G28" s="78"/>
      <c r="H28" s="323">
        <v>30000</v>
      </c>
      <c r="I28" s="324"/>
      <c r="J28" s="324"/>
      <c r="K28" s="324"/>
      <c r="L28" s="325"/>
      <c r="M28" s="195" t="s">
        <v>150</v>
      </c>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7"/>
      <c r="CA28" s="18" t="s">
        <v>100</v>
      </c>
      <c r="CB28" s="19">
        <f>CD28*個票４!$AC$10</f>
        <v>1520</v>
      </c>
      <c r="CC28" s="18" t="s">
        <v>60</v>
      </c>
      <c r="CD28" s="19">
        <v>38</v>
      </c>
      <c r="CE28" s="19" t="s">
        <v>95</v>
      </c>
      <c r="CF28" s="19"/>
    </row>
    <row r="29" spans="1:84" ht="15" customHeight="1">
      <c r="A29" s="79" t="s">
        <v>101</v>
      </c>
      <c r="B29" s="80"/>
      <c r="C29" s="80"/>
      <c r="D29" s="80"/>
      <c r="E29" s="80"/>
      <c r="F29" s="80"/>
      <c r="G29" s="81"/>
      <c r="H29" s="185">
        <f>SUM(H20:L28)</f>
        <v>730100</v>
      </c>
      <c r="I29" s="185"/>
      <c r="J29" s="185"/>
      <c r="K29" s="185"/>
      <c r="L29" s="186"/>
      <c r="M29" s="187"/>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9"/>
      <c r="CA29" s="18" t="s">
        <v>102</v>
      </c>
      <c r="CB29" s="19">
        <f>CD29*個票４!$AC$10</f>
        <v>1920</v>
      </c>
      <c r="CC29" s="18" t="s">
        <v>60</v>
      </c>
      <c r="CD29" s="19">
        <v>48</v>
      </c>
      <c r="CE29" s="19" t="s">
        <v>95</v>
      </c>
      <c r="CF29" s="19"/>
    </row>
    <row r="30" spans="1:84" ht="15" customHeight="1" thickBot="1">
      <c r="A30" s="82"/>
      <c r="B30" s="82"/>
      <c r="C30" s="82"/>
      <c r="D30" s="82"/>
      <c r="E30" s="83"/>
      <c r="F30" s="83"/>
      <c r="G30" s="83"/>
      <c r="H30" s="83"/>
      <c r="I30" s="83"/>
      <c r="J30" s="84"/>
      <c r="K30" s="84"/>
      <c r="L30" s="84"/>
      <c r="M30" s="84"/>
      <c r="N30" s="84"/>
      <c r="O30" s="85"/>
      <c r="P30" s="85"/>
      <c r="Q30" s="85"/>
      <c r="R30" s="85"/>
      <c r="S30" s="85"/>
      <c r="T30" s="85"/>
      <c r="U30" s="85"/>
      <c r="V30" s="85"/>
      <c r="W30" s="85"/>
      <c r="X30" s="85"/>
      <c r="Y30" s="85"/>
      <c r="Z30" s="85"/>
      <c r="AA30" s="85"/>
      <c r="AB30" s="85"/>
      <c r="AC30" s="85"/>
      <c r="AD30" s="85"/>
      <c r="AE30" s="85"/>
      <c r="AF30" s="85"/>
      <c r="AG30" s="85"/>
      <c r="AH30" s="86"/>
      <c r="AI30" s="85"/>
      <c r="AJ30" s="85"/>
      <c r="AK30" s="85"/>
      <c r="AL30" s="85"/>
      <c r="AM30" s="85"/>
      <c r="CA30" s="18" t="s">
        <v>103</v>
      </c>
      <c r="CB30" s="19">
        <f>CD30*個票４!$AC$10</f>
        <v>1720</v>
      </c>
      <c r="CC30" s="18" t="s">
        <v>60</v>
      </c>
      <c r="CD30" s="19">
        <v>43</v>
      </c>
      <c r="CE30" s="19" t="s">
        <v>95</v>
      </c>
      <c r="CF30" s="19"/>
    </row>
    <row r="31" spans="1:84" ht="15" customHeight="1" thickBot="1">
      <c r="A31" s="87" t="s">
        <v>104</v>
      </c>
      <c r="B31" s="39"/>
      <c r="C31" s="39"/>
      <c r="D31" s="39"/>
      <c r="E31" s="39"/>
      <c r="F31" s="39"/>
      <c r="G31" s="39"/>
      <c r="H31" s="39"/>
      <c r="I31" s="40"/>
      <c r="J31" s="41"/>
      <c r="K31" s="42"/>
      <c r="L31" s="43"/>
      <c r="M31" s="43"/>
      <c r="N31" s="43"/>
      <c r="O31" s="43"/>
      <c r="P31" s="43"/>
      <c r="Q31" s="43"/>
      <c r="R31" s="43"/>
      <c r="S31" s="43"/>
      <c r="T31" s="43"/>
      <c r="U31" s="43"/>
      <c r="V31" s="43"/>
      <c r="W31" s="43"/>
      <c r="X31" s="43"/>
      <c r="Y31" s="43"/>
      <c r="Z31" s="43"/>
      <c r="AA31" s="43"/>
      <c r="AB31" s="43"/>
      <c r="AC31" s="43"/>
      <c r="AD31" s="43"/>
      <c r="AE31" s="245" t="s">
        <v>105</v>
      </c>
      <c r="AF31" s="246"/>
      <c r="AG31" s="246"/>
      <c r="AH31" s="247"/>
      <c r="AI31" s="248">
        <f>IFERROR(IF(H10="居宅介護支援事業所",(X34*AI34+X35*AI35+X36*AI36+X37*AI37)/1000,(X32*AI32+X33*AI33)/1000),"")</f>
        <v>0</v>
      </c>
      <c r="AJ31" s="249"/>
      <c r="AK31" s="249"/>
      <c r="AL31" s="232" t="s">
        <v>68</v>
      </c>
      <c r="AM31" s="233"/>
      <c r="AN31" s="21"/>
      <c r="CA31" s="18" t="s">
        <v>106</v>
      </c>
      <c r="CB31" s="19">
        <f>CD31*個票４!$AC$10</f>
        <v>1440</v>
      </c>
      <c r="CC31" s="18" t="s">
        <v>60</v>
      </c>
      <c r="CD31" s="19">
        <v>36</v>
      </c>
      <c r="CE31" s="19" t="s">
        <v>95</v>
      </c>
      <c r="CF31" s="19"/>
    </row>
    <row r="32" spans="1:84" ht="15.75" customHeight="1">
      <c r="A32" s="250" t="s">
        <v>107</v>
      </c>
      <c r="B32" s="251"/>
      <c r="C32" s="251"/>
      <c r="D32" s="251"/>
      <c r="E32" s="251"/>
      <c r="F32" s="251"/>
      <c r="G32" s="251"/>
      <c r="H32" s="251"/>
      <c r="I32" s="251"/>
      <c r="J32" s="252"/>
      <c r="K32" s="88" t="s">
        <v>108</v>
      </c>
      <c r="L32" s="89"/>
      <c r="M32" s="90"/>
      <c r="N32" s="91"/>
      <c r="O32" s="91"/>
      <c r="P32" s="91"/>
      <c r="Q32" s="92"/>
      <c r="R32" s="91"/>
      <c r="S32" s="91"/>
      <c r="T32" s="91"/>
      <c r="U32" s="91"/>
      <c r="V32" s="91"/>
      <c r="W32" s="93"/>
      <c r="X32" s="215">
        <f>IF($H$10="介護予防・生活支援サービス事業の事業者","",1500)</f>
        <v>1500</v>
      </c>
      <c r="Y32" s="215"/>
      <c r="Z32" s="215"/>
      <c r="AA32" s="216" t="s">
        <v>109</v>
      </c>
      <c r="AB32" s="217"/>
      <c r="AC32" s="218" t="s">
        <v>110</v>
      </c>
      <c r="AD32" s="219"/>
      <c r="AE32" s="219"/>
      <c r="AF32" s="219"/>
      <c r="AG32" s="219"/>
      <c r="AH32" s="220"/>
      <c r="AI32" s="221"/>
      <c r="AJ32" s="222"/>
      <c r="AK32" s="222"/>
      <c r="AL32" s="256" t="s">
        <v>50</v>
      </c>
      <c r="AM32" s="257"/>
      <c r="AN32" s="21"/>
      <c r="CA32" s="18" t="s">
        <v>111</v>
      </c>
      <c r="CB32" s="19">
        <f>CD32*個票４!$AC$10</f>
        <v>1480</v>
      </c>
      <c r="CC32" s="18" t="s">
        <v>60</v>
      </c>
      <c r="CD32" s="19">
        <v>37</v>
      </c>
      <c r="CE32" s="19" t="s">
        <v>95</v>
      </c>
      <c r="CF32" s="19"/>
    </row>
    <row r="33" spans="1:84" s="21" customFormat="1" ht="15.75" customHeight="1">
      <c r="A33" s="253"/>
      <c r="B33" s="254"/>
      <c r="C33" s="254"/>
      <c r="D33" s="254"/>
      <c r="E33" s="254"/>
      <c r="F33" s="254"/>
      <c r="G33" s="254"/>
      <c r="H33" s="254"/>
      <c r="I33" s="254"/>
      <c r="J33" s="255"/>
      <c r="K33" s="88" t="s">
        <v>112</v>
      </c>
      <c r="L33" s="89"/>
      <c r="M33" s="90"/>
      <c r="N33" s="91"/>
      <c r="O33" s="91"/>
      <c r="P33" s="91"/>
      <c r="Q33" s="92"/>
      <c r="R33" s="91"/>
      <c r="S33" s="91"/>
      <c r="T33" s="91"/>
      <c r="U33" s="91"/>
      <c r="V33" s="91"/>
      <c r="W33" s="93"/>
      <c r="X33" s="215">
        <f>IF($H$10="介護予防・生活支援サービス事業の事業者","",3000)</f>
        <v>3000</v>
      </c>
      <c r="Y33" s="215"/>
      <c r="Z33" s="215"/>
      <c r="AA33" s="216" t="s">
        <v>109</v>
      </c>
      <c r="AB33" s="217"/>
      <c r="AC33" s="218" t="s">
        <v>110</v>
      </c>
      <c r="AD33" s="219"/>
      <c r="AE33" s="219"/>
      <c r="AF33" s="219"/>
      <c r="AG33" s="219"/>
      <c r="AH33" s="220"/>
      <c r="AI33" s="221"/>
      <c r="AJ33" s="222"/>
      <c r="AK33" s="222"/>
      <c r="AL33" s="258" t="s">
        <v>50</v>
      </c>
      <c r="AM33" s="259"/>
      <c r="CA33" s="18" t="s">
        <v>113</v>
      </c>
      <c r="CB33" s="19">
        <f>CD33*個票４!$AC$10</f>
        <v>1400</v>
      </c>
      <c r="CC33" s="18" t="s">
        <v>60</v>
      </c>
      <c r="CD33" s="19">
        <v>35</v>
      </c>
      <c r="CE33" s="19" t="s">
        <v>95</v>
      </c>
      <c r="CF33" s="19"/>
    </row>
    <row r="34" spans="1:84" s="21" customFormat="1" ht="15.75" customHeight="1">
      <c r="A34" s="94"/>
      <c r="B34" s="236" t="s">
        <v>114</v>
      </c>
      <c r="C34" s="237"/>
      <c r="D34" s="237"/>
      <c r="E34" s="237"/>
      <c r="F34" s="237"/>
      <c r="G34" s="237"/>
      <c r="H34" s="237"/>
      <c r="I34" s="237"/>
      <c r="J34" s="238"/>
      <c r="K34" s="95" t="s">
        <v>108</v>
      </c>
      <c r="L34" s="95"/>
      <c r="M34" s="96"/>
      <c r="N34" s="96"/>
      <c r="O34" s="97"/>
      <c r="P34" s="97"/>
      <c r="Q34" s="95"/>
      <c r="R34" s="95"/>
      <c r="S34" s="95"/>
      <c r="T34" s="95"/>
      <c r="U34" s="95"/>
      <c r="V34" s="95"/>
      <c r="W34" s="98"/>
      <c r="X34" s="215">
        <f>IF($H$10="介護予防・生活支援サービス事業の事業者","",1500)</f>
        <v>1500</v>
      </c>
      <c r="Y34" s="215"/>
      <c r="Z34" s="215"/>
      <c r="AA34" s="216" t="s">
        <v>109</v>
      </c>
      <c r="AB34" s="217"/>
      <c r="AC34" s="218" t="s">
        <v>110</v>
      </c>
      <c r="AD34" s="219"/>
      <c r="AE34" s="219"/>
      <c r="AF34" s="219"/>
      <c r="AG34" s="219"/>
      <c r="AH34" s="220"/>
      <c r="AI34" s="221"/>
      <c r="AJ34" s="222"/>
      <c r="AK34" s="222"/>
      <c r="AL34" s="223" t="s">
        <v>50</v>
      </c>
      <c r="AM34" s="224"/>
      <c r="CA34" s="18" t="s">
        <v>115</v>
      </c>
      <c r="CB34" s="19">
        <f>CD34*個票４!$AC$10</f>
        <v>1480</v>
      </c>
      <c r="CC34" s="18" t="s">
        <v>60</v>
      </c>
      <c r="CD34" s="19">
        <v>37</v>
      </c>
      <c r="CE34" s="19" t="s">
        <v>95</v>
      </c>
      <c r="CF34" s="19"/>
    </row>
    <row r="35" spans="1:84" s="21" customFormat="1" ht="15.75" customHeight="1">
      <c r="A35" s="99"/>
      <c r="B35" s="239"/>
      <c r="C35" s="240"/>
      <c r="D35" s="240"/>
      <c r="E35" s="240"/>
      <c r="F35" s="240"/>
      <c r="G35" s="240"/>
      <c r="H35" s="240"/>
      <c r="I35" s="240"/>
      <c r="J35" s="241"/>
      <c r="K35" s="100" t="s">
        <v>116</v>
      </c>
      <c r="L35" s="100"/>
      <c r="M35" s="100"/>
      <c r="N35" s="100"/>
      <c r="O35" s="101"/>
      <c r="P35" s="101"/>
      <c r="Q35" s="102"/>
      <c r="R35" s="102"/>
      <c r="S35" s="102"/>
      <c r="T35" s="102"/>
      <c r="U35" s="102"/>
      <c r="V35" s="102"/>
      <c r="W35" s="103"/>
      <c r="X35" s="215">
        <f>IF($H$10="介護予防・生活支援サービス事業の事業者","",4500)</f>
        <v>4500</v>
      </c>
      <c r="Y35" s="215"/>
      <c r="Z35" s="215"/>
      <c r="AA35" s="216" t="s">
        <v>109</v>
      </c>
      <c r="AB35" s="217"/>
      <c r="AC35" s="218" t="s">
        <v>110</v>
      </c>
      <c r="AD35" s="219"/>
      <c r="AE35" s="219"/>
      <c r="AF35" s="219"/>
      <c r="AG35" s="219"/>
      <c r="AH35" s="220"/>
      <c r="AI35" s="221"/>
      <c r="AJ35" s="222"/>
      <c r="AK35" s="222"/>
      <c r="AL35" s="223" t="s">
        <v>50</v>
      </c>
      <c r="AM35" s="224"/>
      <c r="CA35" s="18" t="s">
        <v>117</v>
      </c>
      <c r="CB35" s="19">
        <f>CD35*個票４!$AC$10</f>
        <v>1400</v>
      </c>
      <c r="CC35" s="18" t="s">
        <v>60</v>
      </c>
      <c r="CD35" s="19">
        <v>35</v>
      </c>
      <c r="CE35" s="19" t="s">
        <v>95</v>
      </c>
      <c r="CF35" s="19"/>
    </row>
    <row r="36" spans="1:84" s="21" customFormat="1" ht="15.75" customHeight="1">
      <c r="A36" s="99"/>
      <c r="B36" s="239"/>
      <c r="C36" s="240"/>
      <c r="D36" s="240"/>
      <c r="E36" s="240"/>
      <c r="F36" s="240"/>
      <c r="G36" s="240"/>
      <c r="H36" s="240"/>
      <c r="I36" s="240"/>
      <c r="J36" s="241"/>
      <c r="K36" s="104" t="s">
        <v>112</v>
      </c>
      <c r="L36" s="104"/>
      <c r="M36" s="104"/>
      <c r="N36" s="104"/>
      <c r="O36" s="92"/>
      <c r="P36" s="92"/>
      <c r="Q36" s="91"/>
      <c r="R36" s="91"/>
      <c r="S36" s="91"/>
      <c r="T36" s="91"/>
      <c r="U36" s="91"/>
      <c r="V36" s="91"/>
      <c r="W36" s="93"/>
      <c r="X36" s="215">
        <f>IF($H$10="介護予防・生活支援サービス事業の事業者","",3000)</f>
        <v>3000</v>
      </c>
      <c r="Y36" s="215"/>
      <c r="Z36" s="215"/>
      <c r="AA36" s="216" t="s">
        <v>109</v>
      </c>
      <c r="AB36" s="217"/>
      <c r="AC36" s="218" t="s">
        <v>110</v>
      </c>
      <c r="AD36" s="219"/>
      <c r="AE36" s="219"/>
      <c r="AF36" s="219"/>
      <c r="AG36" s="219"/>
      <c r="AH36" s="220"/>
      <c r="AI36" s="221"/>
      <c r="AJ36" s="222"/>
      <c r="AK36" s="222"/>
      <c r="AL36" s="223" t="s">
        <v>50</v>
      </c>
      <c r="AM36" s="224"/>
      <c r="CA36" s="18" t="s">
        <v>118</v>
      </c>
      <c r="CB36" s="19">
        <f>CD36*個票４!$AC$10</f>
        <v>1480</v>
      </c>
      <c r="CC36" s="18" t="s">
        <v>60</v>
      </c>
      <c r="CD36" s="19">
        <v>37</v>
      </c>
      <c r="CE36" s="19" t="s">
        <v>95</v>
      </c>
      <c r="CF36" s="19"/>
    </row>
    <row r="37" spans="1:84" s="21" customFormat="1" ht="15.75" customHeight="1">
      <c r="A37" s="105"/>
      <c r="B37" s="242"/>
      <c r="C37" s="243"/>
      <c r="D37" s="243"/>
      <c r="E37" s="243"/>
      <c r="F37" s="243"/>
      <c r="G37" s="243"/>
      <c r="H37" s="243"/>
      <c r="I37" s="243"/>
      <c r="J37" s="244"/>
      <c r="K37" s="104" t="s">
        <v>119</v>
      </c>
      <c r="L37" s="104"/>
      <c r="M37" s="104"/>
      <c r="N37" s="104"/>
      <c r="O37" s="92"/>
      <c r="P37" s="92"/>
      <c r="Q37" s="91"/>
      <c r="R37" s="91"/>
      <c r="S37" s="91"/>
      <c r="T37" s="91"/>
      <c r="U37" s="91"/>
      <c r="V37" s="91"/>
      <c r="W37" s="93"/>
      <c r="X37" s="215">
        <f>IF($H$10="介護予防・生活支援サービス事業の事業者","",6000)</f>
        <v>6000</v>
      </c>
      <c r="Y37" s="215"/>
      <c r="Z37" s="215"/>
      <c r="AA37" s="216" t="s">
        <v>109</v>
      </c>
      <c r="AB37" s="217"/>
      <c r="AC37" s="218" t="s">
        <v>110</v>
      </c>
      <c r="AD37" s="219"/>
      <c r="AE37" s="219"/>
      <c r="AF37" s="219"/>
      <c r="AG37" s="219"/>
      <c r="AH37" s="220"/>
      <c r="AI37" s="221"/>
      <c r="AJ37" s="222"/>
      <c r="AK37" s="222"/>
      <c r="AL37" s="223" t="s">
        <v>50</v>
      </c>
      <c r="AM37" s="224"/>
      <c r="CA37" s="18" t="s">
        <v>120</v>
      </c>
      <c r="CB37" s="19">
        <f>CD37*個票４!$AC$10</f>
        <v>1400</v>
      </c>
      <c r="CC37" s="18" t="s">
        <v>60</v>
      </c>
      <c r="CD37" s="19">
        <v>35</v>
      </c>
      <c r="CE37" s="19" t="s">
        <v>95</v>
      </c>
      <c r="CF37" s="19"/>
    </row>
    <row r="38" spans="1:84" s="21" customFormat="1" ht="15.75" customHeight="1" thickBot="1">
      <c r="A38" s="39"/>
      <c r="B38" s="39"/>
      <c r="C38" s="39"/>
      <c r="D38" s="39"/>
      <c r="E38" s="39"/>
      <c r="F38" s="39"/>
      <c r="G38" s="39"/>
      <c r="H38" s="39"/>
      <c r="I38" s="40"/>
      <c r="J38" s="41"/>
      <c r="K38" s="42"/>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CA38" s="18" t="s">
        <v>121</v>
      </c>
      <c r="CB38" s="19">
        <f>CD38*個票４!$AC$10</f>
        <v>1480</v>
      </c>
      <c r="CC38" s="18" t="s">
        <v>60</v>
      </c>
      <c r="CD38" s="19">
        <v>37</v>
      </c>
      <c r="CE38" s="19" t="s">
        <v>95</v>
      </c>
      <c r="CF38" s="19"/>
    </row>
    <row r="39" spans="1:84" s="21" customFormat="1" ht="15.75" customHeight="1" thickBot="1">
      <c r="A39" s="87" t="s">
        <v>122</v>
      </c>
      <c r="B39" s="42"/>
      <c r="C39" s="39"/>
      <c r="D39" s="39"/>
      <c r="E39" s="39"/>
      <c r="F39" s="39"/>
      <c r="G39" s="39"/>
      <c r="H39" s="39"/>
      <c r="I39" s="40"/>
      <c r="J39" s="41"/>
      <c r="K39" s="42"/>
      <c r="L39" s="43"/>
      <c r="M39" s="43"/>
      <c r="N39" s="43"/>
      <c r="O39" s="106"/>
      <c r="P39" s="106"/>
      <c r="Q39" s="106"/>
      <c r="R39" s="106"/>
      <c r="S39" s="106"/>
      <c r="T39" s="107"/>
      <c r="U39" s="107"/>
      <c r="V39" s="107"/>
      <c r="W39" s="107"/>
      <c r="X39" s="225" t="s">
        <v>65</v>
      </c>
      <c r="Y39" s="226"/>
      <c r="Z39" s="226"/>
      <c r="AA39" s="226"/>
      <c r="AB39" s="227"/>
      <c r="AC39" s="228" t="s">
        <v>66</v>
      </c>
      <c r="AD39" s="51" t="s">
        <v>123</v>
      </c>
      <c r="AE39" s="52"/>
      <c r="AF39" s="52"/>
      <c r="AG39" s="52"/>
      <c r="AH39" s="108"/>
      <c r="AI39" s="230">
        <f>MIN(X40,ROUNDDOWN(H52/1000,0))</f>
        <v>0</v>
      </c>
      <c r="AJ39" s="231"/>
      <c r="AK39" s="231"/>
      <c r="AL39" s="232" t="s">
        <v>68</v>
      </c>
      <c r="AM39" s="233"/>
      <c r="CA39" s="18" t="s">
        <v>124</v>
      </c>
      <c r="CB39" s="19">
        <f>CD39*個票４!$AC$10</f>
        <v>1400</v>
      </c>
      <c r="CC39" s="18" t="s">
        <v>60</v>
      </c>
      <c r="CD39" s="19">
        <v>35</v>
      </c>
      <c r="CE39" s="19" t="s">
        <v>95</v>
      </c>
      <c r="CF39" s="19"/>
    </row>
    <row r="40" spans="1:84" s="21" customFormat="1" ht="15.75" customHeight="1">
      <c r="A40" s="106"/>
      <c r="B40" s="39"/>
      <c r="C40" s="39"/>
      <c r="D40" s="39"/>
      <c r="E40" s="39"/>
      <c r="F40" s="39"/>
      <c r="G40" s="39"/>
      <c r="H40" s="39"/>
      <c r="I40" s="39"/>
      <c r="J40" s="39"/>
      <c r="K40" s="39"/>
      <c r="L40" s="39"/>
      <c r="M40" s="39"/>
      <c r="N40" s="39"/>
      <c r="O40" s="39"/>
      <c r="P40" s="39"/>
      <c r="Q40" s="39"/>
      <c r="R40" s="39"/>
      <c r="S40" s="39"/>
      <c r="T40" s="39"/>
      <c r="U40" s="39"/>
      <c r="V40" s="39"/>
      <c r="W40" s="39"/>
      <c r="X40" s="234" t="str">
        <f>IFERROR(VLOOKUP(H10,個票４!CA5:CE33,5,FALSE),"")</f>
        <v/>
      </c>
      <c r="Y40" s="235"/>
      <c r="Z40" s="235"/>
      <c r="AA40" s="202" t="s">
        <v>68</v>
      </c>
      <c r="AB40" s="203"/>
      <c r="AC40" s="229"/>
      <c r="AD40" s="55" t="s">
        <v>70</v>
      </c>
      <c r="AE40" s="95"/>
      <c r="AF40" s="95"/>
      <c r="AG40" s="95"/>
      <c r="AH40" s="109"/>
      <c r="AI40" s="204"/>
      <c r="AJ40" s="205"/>
      <c r="AK40" s="205"/>
      <c r="AL40" s="206" t="s">
        <v>68</v>
      </c>
      <c r="AM40" s="207"/>
      <c r="CA40" s="18" t="s">
        <v>125</v>
      </c>
      <c r="CB40" s="18"/>
      <c r="CC40" s="18"/>
      <c r="CD40" s="18"/>
      <c r="CE40" s="18"/>
      <c r="CF40" s="18"/>
    </row>
    <row r="41" spans="1:84" s="21" customFormat="1" ht="19.5" customHeight="1" thickBot="1">
      <c r="A41" s="45" t="s">
        <v>126</v>
      </c>
      <c r="B41" s="39"/>
      <c r="C41" s="39"/>
      <c r="D41" s="39"/>
      <c r="E41" s="39"/>
      <c r="F41" s="39"/>
      <c r="G41" s="39"/>
      <c r="H41" s="39"/>
      <c r="I41" s="39"/>
      <c r="J41" s="39"/>
      <c r="K41" s="39"/>
      <c r="L41" s="39"/>
      <c r="M41" s="39"/>
      <c r="N41" s="39"/>
      <c r="O41" s="39"/>
      <c r="P41" s="39"/>
      <c r="Q41" s="39"/>
      <c r="R41" s="39"/>
      <c r="S41" s="39"/>
      <c r="T41" s="39"/>
      <c r="U41" s="39"/>
      <c r="V41" s="39"/>
      <c r="W41" s="39"/>
      <c r="X41" s="234"/>
      <c r="Y41" s="235"/>
      <c r="Z41" s="235"/>
      <c r="AA41" s="202"/>
      <c r="AB41" s="203"/>
      <c r="AC41" s="229"/>
      <c r="AD41" s="58" t="s">
        <v>73</v>
      </c>
      <c r="AE41" s="110"/>
      <c r="AF41" s="110"/>
      <c r="AG41" s="110"/>
      <c r="AH41" s="111"/>
      <c r="AI41" s="208">
        <f>SUM(AI39:AK40)</f>
        <v>0</v>
      </c>
      <c r="AJ41" s="209"/>
      <c r="AK41" s="209"/>
      <c r="AL41" s="210" t="s">
        <v>68</v>
      </c>
      <c r="AM41" s="211"/>
    </row>
    <row r="42" spans="1:84" s="21" customFormat="1" ht="14.25" thickBot="1">
      <c r="A42" s="212" t="s">
        <v>75</v>
      </c>
      <c r="B42" s="213"/>
      <c r="C42" s="213"/>
      <c r="D42" s="213"/>
      <c r="E42" s="213"/>
      <c r="F42" s="213"/>
      <c r="G42" s="214"/>
      <c r="H42" s="213" t="s">
        <v>76</v>
      </c>
      <c r="I42" s="213"/>
      <c r="J42" s="213"/>
      <c r="K42" s="213"/>
      <c r="L42" s="213"/>
      <c r="M42" s="212" t="s">
        <v>77</v>
      </c>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4"/>
      <c r="AN42" s="14"/>
      <c r="AX42" s="61" t="str">
        <f>IF(X40&gt;=AI41,"○","！（補助上限額を超過しています）")</f>
        <v>○</v>
      </c>
      <c r="AY42" s="62"/>
      <c r="AZ42" s="62"/>
      <c r="BA42" s="62"/>
      <c r="BB42" s="62"/>
      <c r="BC42" s="62"/>
      <c r="BD42" s="62"/>
      <c r="BE42" s="62"/>
      <c r="BF42" s="62"/>
      <c r="BG42" s="62"/>
      <c r="BH42" s="62"/>
      <c r="BI42" s="62"/>
      <c r="BJ42" s="62"/>
      <c r="BK42" s="62"/>
      <c r="BL42" s="62"/>
      <c r="BM42" s="62"/>
      <c r="BN42" s="62"/>
      <c r="BO42" s="62"/>
      <c r="BP42" s="62"/>
      <c r="BQ42" s="62"/>
      <c r="BR42" s="62"/>
      <c r="BS42" s="62"/>
      <c r="BT42" s="63"/>
    </row>
    <row r="43" spans="1:84" s="21" customFormat="1" ht="13.5" customHeight="1">
      <c r="A43" s="64" t="s">
        <v>79</v>
      </c>
      <c r="B43" s="65"/>
      <c r="C43" s="65"/>
      <c r="D43" s="65"/>
      <c r="E43" s="66"/>
      <c r="F43" s="66"/>
      <c r="G43" s="67"/>
      <c r="H43" s="198"/>
      <c r="I43" s="198"/>
      <c r="J43" s="198"/>
      <c r="K43" s="198"/>
      <c r="L43" s="198"/>
      <c r="M43" s="199"/>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1"/>
      <c r="AN43" s="14"/>
      <c r="AT43" s="112"/>
    </row>
    <row r="44" spans="1:84" ht="15" customHeight="1">
      <c r="A44" s="68" t="s">
        <v>81</v>
      </c>
      <c r="B44" s="69"/>
      <c r="C44" s="69"/>
      <c r="D44" s="69"/>
      <c r="E44" s="70"/>
      <c r="F44" s="70"/>
      <c r="G44" s="71"/>
      <c r="H44" s="190"/>
      <c r="I44" s="190"/>
      <c r="J44" s="190"/>
      <c r="K44" s="190"/>
      <c r="L44" s="190"/>
      <c r="M44" s="191"/>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3"/>
    </row>
    <row r="45" spans="1:84" ht="15" customHeight="1">
      <c r="A45" s="68" t="s">
        <v>84</v>
      </c>
      <c r="B45" s="69"/>
      <c r="C45" s="69"/>
      <c r="D45" s="69"/>
      <c r="E45" s="70"/>
      <c r="F45" s="70"/>
      <c r="G45" s="71"/>
      <c r="H45" s="190"/>
      <c r="I45" s="190"/>
      <c r="J45" s="190"/>
      <c r="K45" s="190"/>
      <c r="L45" s="190"/>
      <c r="M45" s="191"/>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3"/>
    </row>
    <row r="46" spans="1:84" ht="15" customHeight="1">
      <c r="A46" s="68" t="s">
        <v>86</v>
      </c>
      <c r="B46" s="69"/>
      <c r="C46" s="69"/>
      <c r="D46" s="69"/>
      <c r="E46" s="70"/>
      <c r="F46" s="70"/>
      <c r="G46" s="71"/>
      <c r="H46" s="190"/>
      <c r="I46" s="190"/>
      <c r="J46" s="190"/>
      <c r="K46" s="190"/>
      <c r="L46" s="190"/>
      <c r="M46" s="191"/>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3"/>
    </row>
    <row r="47" spans="1:84" ht="15" customHeight="1">
      <c r="A47" s="68" t="s">
        <v>89</v>
      </c>
      <c r="B47" s="69"/>
      <c r="C47" s="69"/>
      <c r="D47" s="69"/>
      <c r="E47" s="70"/>
      <c r="F47" s="70"/>
      <c r="G47" s="71"/>
      <c r="H47" s="190"/>
      <c r="I47" s="190"/>
      <c r="J47" s="190"/>
      <c r="K47" s="190"/>
      <c r="L47" s="190"/>
      <c r="M47" s="191"/>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3"/>
    </row>
    <row r="48" spans="1:84" ht="15" customHeight="1">
      <c r="A48" s="68" t="s">
        <v>92</v>
      </c>
      <c r="B48" s="69"/>
      <c r="C48" s="69"/>
      <c r="D48" s="69"/>
      <c r="E48" s="70"/>
      <c r="F48" s="70"/>
      <c r="G48" s="71"/>
      <c r="H48" s="190"/>
      <c r="I48" s="190"/>
      <c r="J48" s="190"/>
      <c r="K48" s="190"/>
      <c r="L48" s="190"/>
      <c r="M48" s="191"/>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3"/>
    </row>
    <row r="49" spans="1:39" ht="15" customHeight="1">
      <c r="A49" s="68" t="s">
        <v>94</v>
      </c>
      <c r="B49" s="69"/>
      <c r="C49" s="69"/>
      <c r="D49" s="69"/>
      <c r="E49" s="70"/>
      <c r="F49" s="70"/>
      <c r="G49" s="71"/>
      <c r="H49" s="190"/>
      <c r="I49" s="190"/>
      <c r="J49" s="190"/>
      <c r="K49" s="190"/>
      <c r="L49" s="190"/>
      <c r="M49" s="191"/>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3"/>
    </row>
    <row r="50" spans="1:39" ht="15" customHeight="1">
      <c r="A50" s="68" t="s">
        <v>96</v>
      </c>
      <c r="B50" s="73"/>
      <c r="C50" s="73"/>
      <c r="D50" s="73"/>
      <c r="E50" s="73"/>
      <c r="F50" s="73"/>
      <c r="G50" s="74"/>
      <c r="H50" s="190"/>
      <c r="I50" s="190"/>
      <c r="J50" s="190"/>
      <c r="K50" s="190"/>
      <c r="L50" s="190"/>
      <c r="M50" s="191"/>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3"/>
    </row>
    <row r="51" spans="1:39" ht="15" customHeight="1">
      <c r="A51" s="75" t="s">
        <v>98</v>
      </c>
      <c r="B51" s="76"/>
      <c r="C51" s="76"/>
      <c r="D51" s="76"/>
      <c r="E51" s="77"/>
      <c r="F51" s="77"/>
      <c r="G51" s="78"/>
      <c r="H51" s="194"/>
      <c r="I51" s="194"/>
      <c r="J51" s="194"/>
      <c r="K51" s="194"/>
      <c r="L51" s="194"/>
      <c r="M51" s="195"/>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7"/>
    </row>
    <row r="52" spans="1:39" ht="15" customHeight="1">
      <c r="A52" s="79" t="s">
        <v>101</v>
      </c>
      <c r="B52" s="113"/>
      <c r="C52" s="113"/>
      <c r="D52" s="113"/>
      <c r="E52" s="80"/>
      <c r="F52" s="80"/>
      <c r="G52" s="81"/>
      <c r="H52" s="185">
        <f>SUM(H43:L51)</f>
        <v>0</v>
      </c>
      <c r="I52" s="185"/>
      <c r="J52" s="185"/>
      <c r="K52" s="185"/>
      <c r="L52" s="186"/>
      <c r="M52" s="187"/>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9"/>
    </row>
    <row r="53" spans="1:39" ht="15" customHeight="1">
      <c r="A53" s="82"/>
      <c r="B53" s="82"/>
      <c r="C53" s="82"/>
      <c r="D53" s="82"/>
      <c r="E53" s="114"/>
      <c r="F53" s="114"/>
      <c r="G53" s="114"/>
      <c r="H53" s="114"/>
      <c r="I53" s="114"/>
      <c r="J53" s="115"/>
      <c r="K53" s="115"/>
      <c r="L53" s="115"/>
      <c r="M53" s="115"/>
      <c r="N53" s="115"/>
      <c r="O53" s="114"/>
      <c r="P53" s="114"/>
      <c r="Q53" s="114"/>
      <c r="R53" s="114"/>
      <c r="S53" s="114"/>
      <c r="T53" s="114"/>
      <c r="U53" s="114"/>
      <c r="V53" s="114"/>
      <c r="W53" s="114"/>
      <c r="X53" s="114"/>
      <c r="Y53" s="116"/>
      <c r="Z53" s="116"/>
      <c r="AA53" s="116"/>
      <c r="AB53" s="116"/>
      <c r="AC53" s="116"/>
      <c r="AD53" s="116"/>
      <c r="AE53" s="114"/>
      <c r="AF53" s="114"/>
      <c r="AG53" s="114"/>
      <c r="AH53" s="114"/>
      <c r="AI53" s="114"/>
      <c r="AJ53" s="114"/>
      <c r="AK53" s="114"/>
      <c r="AL53" s="114"/>
      <c r="AM53" s="114"/>
    </row>
    <row r="54" spans="1:39" ht="15" customHeight="1">
      <c r="A54" s="117" t="s">
        <v>127</v>
      </c>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50"/>
      <c r="Z54" s="50"/>
      <c r="AA54" s="50"/>
      <c r="AB54" s="50"/>
      <c r="AC54" s="50"/>
      <c r="AD54" s="50"/>
      <c r="AE54" s="118"/>
      <c r="AF54" s="118"/>
      <c r="AG54" s="118"/>
      <c r="AH54" s="118"/>
      <c r="AI54" s="118"/>
      <c r="AJ54" s="118"/>
      <c r="AK54" s="118"/>
      <c r="AL54" s="118"/>
      <c r="AM54" s="118"/>
    </row>
    <row r="55" spans="1:39" ht="4.5" customHeight="1"/>
  </sheetData>
  <sheetProtection formatCells="0" formatColumns="0" formatRows="0" insertColumns="0" insertRows="0" autoFilter="0"/>
  <mergeCells count="132">
    <mergeCell ref="A3:AM3"/>
    <mergeCell ref="A5:AM5"/>
    <mergeCell ref="A7:G7"/>
    <mergeCell ref="H7:N7"/>
    <mergeCell ref="O7:S7"/>
    <mergeCell ref="T7:AM7"/>
    <mergeCell ref="AH8:AM8"/>
    <mergeCell ref="D9:G9"/>
    <mergeCell ref="H9:K9"/>
    <mergeCell ref="L9:Y9"/>
    <mergeCell ref="AC9:AG9"/>
    <mergeCell ref="AH9:AM9"/>
    <mergeCell ref="A8:C9"/>
    <mergeCell ref="D8:G8"/>
    <mergeCell ref="H8:K8"/>
    <mergeCell ref="L8:Y8"/>
    <mergeCell ref="Z8:AB9"/>
    <mergeCell ref="AC8:AG8"/>
    <mergeCell ref="AE10:AF10"/>
    <mergeCell ref="AG10:AI10"/>
    <mergeCell ref="AJ10:AK10"/>
    <mergeCell ref="AL10:AM10"/>
    <mergeCell ref="AP10:AU10"/>
    <mergeCell ref="A11:H12"/>
    <mergeCell ref="A10:G10"/>
    <mergeCell ref="H10:Q10"/>
    <mergeCell ref="R10:W10"/>
    <mergeCell ref="X10:Y10"/>
    <mergeCell ref="Z10:AB10"/>
    <mergeCell ref="AC10:AD10"/>
    <mergeCell ref="A14:AM14"/>
    <mergeCell ref="X16:AB16"/>
    <mergeCell ref="AC16:AC18"/>
    <mergeCell ref="AI16:AK16"/>
    <mergeCell ref="AL16:AM16"/>
    <mergeCell ref="X17:Z18"/>
    <mergeCell ref="AA17:AB18"/>
    <mergeCell ref="AI17:AK17"/>
    <mergeCell ref="AL17:AM17"/>
    <mergeCell ref="AI18:AK18"/>
    <mergeCell ref="H21:L21"/>
    <mergeCell ref="M21:AM21"/>
    <mergeCell ref="H22:L22"/>
    <mergeCell ref="M22:AM22"/>
    <mergeCell ref="H23:L23"/>
    <mergeCell ref="M23:AM23"/>
    <mergeCell ref="AL18:AM18"/>
    <mergeCell ref="A19:G19"/>
    <mergeCell ref="H19:L19"/>
    <mergeCell ref="M19:AM19"/>
    <mergeCell ref="H20:L20"/>
    <mergeCell ref="M20:AM20"/>
    <mergeCell ref="H27:L27"/>
    <mergeCell ref="M27:AM27"/>
    <mergeCell ref="H28:L28"/>
    <mergeCell ref="M28:AM28"/>
    <mergeCell ref="H29:L29"/>
    <mergeCell ref="M29:AM29"/>
    <mergeCell ref="H24:L24"/>
    <mergeCell ref="M24:AM24"/>
    <mergeCell ref="H25:L25"/>
    <mergeCell ref="M25:AM25"/>
    <mergeCell ref="H26:L26"/>
    <mergeCell ref="M26:AM26"/>
    <mergeCell ref="X36:Z36"/>
    <mergeCell ref="AA36:AB36"/>
    <mergeCell ref="AC36:AH36"/>
    <mergeCell ref="AI36:AK36"/>
    <mergeCell ref="AL36:AM36"/>
    <mergeCell ref="AE31:AH31"/>
    <mergeCell ref="AI31:AK31"/>
    <mergeCell ref="AL31:AM31"/>
    <mergeCell ref="A32:J33"/>
    <mergeCell ref="X32:Z32"/>
    <mergeCell ref="AA32:AB32"/>
    <mergeCell ref="AC32:AH32"/>
    <mergeCell ref="AI32:AK32"/>
    <mergeCell ref="AL32:AM32"/>
    <mergeCell ref="X33:Z33"/>
    <mergeCell ref="AA33:AB33"/>
    <mergeCell ref="AC33:AH33"/>
    <mergeCell ref="AI33:AK33"/>
    <mergeCell ref="AL33:AM33"/>
    <mergeCell ref="A42:G42"/>
    <mergeCell ref="H42:L42"/>
    <mergeCell ref="M42:AM42"/>
    <mergeCell ref="X37:Z37"/>
    <mergeCell ref="AA37:AB37"/>
    <mergeCell ref="AC37:AH37"/>
    <mergeCell ref="AI37:AK37"/>
    <mergeCell ref="AL37:AM37"/>
    <mergeCell ref="X39:AB39"/>
    <mergeCell ref="AC39:AC41"/>
    <mergeCell ref="AI39:AK39"/>
    <mergeCell ref="AL39:AM39"/>
    <mergeCell ref="X40:Z41"/>
    <mergeCell ref="B34:J37"/>
    <mergeCell ref="X34:Z34"/>
    <mergeCell ref="AA34:AB34"/>
    <mergeCell ref="AC34:AH34"/>
    <mergeCell ref="AI34:AK34"/>
    <mergeCell ref="AL34:AM34"/>
    <mergeCell ref="X35:Z35"/>
    <mergeCell ref="AA35:AB35"/>
    <mergeCell ref="AC35:AH35"/>
    <mergeCell ref="AI35:AK35"/>
    <mergeCell ref="AL35:AM35"/>
    <mergeCell ref="H43:L43"/>
    <mergeCell ref="M43:AM43"/>
    <mergeCell ref="H44:L44"/>
    <mergeCell ref="M44:AM44"/>
    <mergeCell ref="H45:L45"/>
    <mergeCell ref="M45:AM45"/>
    <mergeCell ref="AA40:AB41"/>
    <mergeCell ref="AI40:AK40"/>
    <mergeCell ref="AL40:AM40"/>
    <mergeCell ref="AI41:AK41"/>
    <mergeCell ref="AL41:AM41"/>
    <mergeCell ref="H52:L52"/>
    <mergeCell ref="M52:AM52"/>
    <mergeCell ref="H49:L49"/>
    <mergeCell ref="M49:AM49"/>
    <mergeCell ref="H50:L50"/>
    <mergeCell ref="M50:AM50"/>
    <mergeCell ref="H51:L51"/>
    <mergeCell ref="M51:AM51"/>
    <mergeCell ref="H46:L46"/>
    <mergeCell ref="M46:AM46"/>
    <mergeCell ref="H47:L47"/>
    <mergeCell ref="M47:AM47"/>
    <mergeCell ref="H48:L48"/>
    <mergeCell ref="M48:AM48"/>
  </mergeCells>
  <phoneticPr fontId="5"/>
  <dataValidations count="2">
    <dataValidation imeMode="halfAlpha" allowBlank="1" showInputMessage="1" showErrorMessage="1" sqref="S16:V18 J16:N18 H7:N7 D9:G9 AC9:AG9 X10:Y10"/>
    <dataValidation type="list" allowBlank="1" showInputMessage="1" showErrorMessage="1" sqref="H10:Q10">
      <formula1>$CA$5:$CA$40</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190500</xdr:colOff>
                    <xdr:row>10</xdr:row>
                    <xdr:rowOff>0</xdr:rowOff>
                  </from>
                  <to>
                    <xdr:col>9</xdr:col>
                    <xdr:colOff>47625</xdr:colOff>
                    <xdr:row>11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'T:\004_介護事業係2\★★★コロナ介護サービス事業所等に対するサービス継続支援事業\３_県交付要綱\支援金交付要綱\支援金様式\HP\01HP様式\01交付申請\[shinsei_kisairei.xlsm]計算用'!#REF!</xm:f>
          </x14:formula1>
          <xm:sqref>H9:K9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K56"/>
  <sheetViews>
    <sheetView showZeros="0" view="pageBreakPreview" topLeftCell="A22" zoomScale="110" zoomScaleNormal="120" zoomScaleSheetLayoutView="110" workbookViewId="0">
      <selection activeCell="Z14" sqref="Z14"/>
    </sheetView>
  </sheetViews>
  <sheetFormatPr defaultColWidth="2.25" defaultRowHeight="12"/>
  <cols>
    <col min="1" max="1" width="2.625" style="134" customWidth="1"/>
    <col min="2" max="14" width="2.25" style="134"/>
    <col min="15" max="15" width="4.5" style="134" bestFit="1" customWidth="1"/>
    <col min="16" max="16384" width="2.25" style="134"/>
  </cols>
  <sheetData>
    <row r="1" spans="1:63" ht="13.5">
      <c r="A1" s="132" t="s">
        <v>181</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3"/>
    </row>
    <row r="2" spans="1:63" ht="15" customHeight="1">
      <c r="A2" s="135"/>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row>
    <row r="3" spans="1:63" ht="13.5">
      <c r="A3" s="136"/>
      <c r="B3" s="137"/>
      <c r="C3" s="138"/>
      <c r="D3" s="138"/>
      <c r="E3" s="136"/>
      <c r="F3" s="136"/>
      <c r="G3" s="136"/>
      <c r="H3" s="136"/>
      <c r="I3" s="136"/>
      <c r="J3" s="136"/>
      <c r="K3" s="136"/>
      <c r="L3" s="136"/>
      <c r="M3" s="136"/>
      <c r="N3" s="136"/>
      <c r="O3" s="136"/>
      <c r="P3" s="136"/>
      <c r="Q3" s="136"/>
      <c r="R3" s="136"/>
      <c r="S3" s="136"/>
      <c r="T3" s="136"/>
      <c r="U3" s="136"/>
      <c r="V3" s="136"/>
      <c r="W3" s="136"/>
      <c r="X3" s="136"/>
      <c r="Y3" s="136"/>
      <c r="Z3" s="136"/>
      <c r="AA3" s="136"/>
      <c r="AC3" s="139" t="s">
        <v>182</v>
      </c>
      <c r="AD3" s="139"/>
      <c r="AE3" s="140"/>
      <c r="AF3" s="141" t="s">
        <v>183</v>
      </c>
      <c r="AG3" s="327">
        <v>10</v>
      </c>
      <c r="AH3" s="327"/>
      <c r="AI3" s="141" t="s">
        <v>184</v>
      </c>
      <c r="AJ3" s="327">
        <v>1</v>
      </c>
      <c r="AK3" s="327"/>
      <c r="AL3" s="141" t="s">
        <v>185</v>
      </c>
      <c r="AM3" s="135"/>
    </row>
    <row r="4" spans="1:63" ht="25.5" customHeight="1">
      <c r="A4" s="136"/>
      <c r="B4" s="137"/>
      <c r="C4" s="138"/>
      <c r="D4" s="138"/>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row>
    <row r="5" spans="1:63" ht="18" customHeight="1">
      <c r="A5" s="328" t="s">
        <v>186</v>
      </c>
      <c r="B5" s="328"/>
      <c r="C5" s="328"/>
      <c r="D5" s="328"/>
      <c r="E5" s="328"/>
      <c r="F5" s="328"/>
      <c r="G5" s="328"/>
      <c r="H5" s="136"/>
      <c r="I5" s="136" t="s">
        <v>187</v>
      </c>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row>
    <row r="6" spans="1:63" ht="26.25" customHeight="1">
      <c r="A6" s="133"/>
      <c r="B6" s="133"/>
      <c r="C6" s="133"/>
      <c r="D6" s="133"/>
      <c r="E6" s="133"/>
      <c r="F6" s="133"/>
      <c r="G6" s="133"/>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row>
    <row r="7" spans="1:63" ht="15.75" customHeight="1">
      <c r="A7" s="133"/>
      <c r="B7" s="133"/>
      <c r="C7" s="133"/>
      <c r="D7" s="133"/>
      <c r="E7" s="133"/>
      <c r="F7" s="133"/>
      <c r="G7" s="133"/>
      <c r="H7" s="136"/>
      <c r="I7" s="136"/>
      <c r="J7" s="136"/>
      <c r="K7" s="136"/>
      <c r="L7" s="136"/>
      <c r="M7" s="136"/>
      <c r="N7" s="136"/>
      <c r="O7" s="136"/>
      <c r="P7" s="136"/>
      <c r="Q7" s="136"/>
      <c r="R7" s="136"/>
      <c r="S7" s="136"/>
      <c r="T7" s="136"/>
      <c r="U7" s="136"/>
      <c r="V7" s="136"/>
      <c r="W7" s="329" t="s">
        <v>188</v>
      </c>
      <c r="X7" s="329"/>
      <c r="Y7" s="329"/>
      <c r="Z7" s="329"/>
      <c r="AA7" s="329"/>
      <c r="AB7" s="329"/>
      <c r="AC7" s="329"/>
      <c r="AD7" s="329"/>
      <c r="AE7" s="329"/>
      <c r="AF7" s="329"/>
      <c r="AG7" s="329"/>
      <c r="AH7" s="329"/>
      <c r="AI7" s="329"/>
      <c r="AJ7" s="329"/>
      <c r="AK7" s="329"/>
      <c r="AL7" s="133"/>
      <c r="AM7" s="136"/>
    </row>
    <row r="8" spans="1:63" ht="15.75" customHeight="1">
      <c r="A8" s="133"/>
      <c r="B8" s="133"/>
      <c r="C8" s="133"/>
      <c r="D8" s="133"/>
      <c r="E8" s="133"/>
      <c r="F8" s="133"/>
      <c r="G8" s="133"/>
      <c r="H8" s="136"/>
      <c r="I8" s="136"/>
      <c r="J8" s="136"/>
      <c r="K8" s="136"/>
      <c r="L8" s="136"/>
      <c r="M8" s="136"/>
      <c r="N8" s="136"/>
      <c r="O8" s="136"/>
      <c r="P8" s="136"/>
      <c r="Q8" s="136"/>
      <c r="R8" s="136"/>
      <c r="S8" s="136"/>
      <c r="T8" s="136"/>
      <c r="U8" s="136"/>
      <c r="V8" s="136"/>
      <c r="W8" s="329" t="s">
        <v>189</v>
      </c>
      <c r="X8" s="329"/>
      <c r="Y8" s="329"/>
      <c r="Z8" s="329"/>
      <c r="AA8" s="329"/>
      <c r="AB8" s="329"/>
      <c r="AC8" s="329"/>
      <c r="AD8" s="329"/>
      <c r="AE8" s="329"/>
      <c r="AF8" s="329"/>
      <c r="AG8" s="329"/>
      <c r="AH8" s="329"/>
      <c r="AI8" s="329"/>
      <c r="AJ8" s="329"/>
      <c r="AK8" s="329"/>
      <c r="AL8" s="142" t="s">
        <v>190</v>
      </c>
      <c r="AM8" s="136"/>
    </row>
    <row r="9" spans="1:63" ht="30" customHeight="1">
      <c r="A9" s="133"/>
      <c r="B9" s="133"/>
      <c r="C9" s="133"/>
      <c r="D9" s="133"/>
      <c r="E9" s="133"/>
      <c r="F9" s="133"/>
      <c r="G9" s="133"/>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row>
    <row r="10" spans="1:63" ht="18" customHeight="1">
      <c r="A10" s="326" t="s">
        <v>191</v>
      </c>
      <c r="B10" s="326"/>
      <c r="C10" s="326"/>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row>
    <row r="11" spans="1:63" ht="24.75" customHeight="1">
      <c r="A11" s="136"/>
      <c r="B11" s="137"/>
      <c r="C11" s="138"/>
      <c r="D11" s="138"/>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row>
    <row r="12" spans="1:63" ht="13.5">
      <c r="A12" s="136" t="s">
        <v>192</v>
      </c>
      <c r="B12" s="137"/>
      <c r="C12" s="138"/>
      <c r="D12" s="138"/>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row>
    <row r="13" spans="1:63" ht="28.5" customHeight="1" thickBot="1">
      <c r="A13" s="136"/>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row>
    <row r="14" spans="1:63" ht="14.25" thickBot="1">
      <c r="A14" s="136"/>
      <c r="B14" s="330" t="s">
        <v>193</v>
      </c>
      <c r="C14" s="330"/>
      <c r="D14" s="330"/>
      <c r="E14" s="330"/>
      <c r="F14" s="330"/>
      <c r="G14" s="330"/>
      <c r="H14" s="330"/>
      <c r="I14" s="330"/>
      <c r="J14" s="330"/>
      <c r="K14" s="331">
        <f>SUM([1]申請額一覧!K5:K105)</f>
        <v>3035.5</v>
      </c>
      <c r="L14" s="331"/>
      <c r="M14" s="331"/>
      <c r="N14" s="331"/>
      <c r="O14" s="331"/>
      <c r="P14" s="331"/>
      <c r="Q14" s="331"/>
      <c r="R14" s="331"/>
      <c r="S14" s="143" t="s">
        <v>68</v>
      </c>
      <c r="T14" s="143"/>
      <c r="U14" s="136"/>
      <c r="V14" s="136"/>
      <c r="W14" s="136"/>
      <c r="X14" s="136"/>
      <c r="Y14" s="136"/>
      <c r="Z14" s="136"/>
      <c r="AA14" s="136"/>
      <c r="AB14" s="136"/>
      <c r="AC14" s="136"/>
      <c r="AD14" s="136"/>
      <c r="AE14" s="136"/>
      <c r="AF14" s="136"/>
      <c r="AG14" s="136"/>
      <c r="AH14" s="136"/>
      <c r="AI14" s="136"/>
      <c r="AJ14" s="136"/>
      <c r="AK14" s="136"/>
      <c r="AL14" s="136"/>
      <c r="AM14" s="136"/>
      <c r="AP14" s="144" t="str">
        <f>IF(K14=SUM([1]別添!$L$5:$L$29),"○","! 別添(事業所一覧)の合計額と一致しません")</f>
        <v>○</v>
      </c>
      <c r="AQ14" s="145"/>
      <c r="AR14" s="145"/>
      <c r="AS14" s="145"/>
      <c r="AT14" s="145"/>
      <c r="AU14" s="145"/>
      <c r="AV14" s="145"/>
      <c r="AW14" s="145"/>
      <c r="AX14" s="145"/>
      <c r="AY14" s="145"/>
      <c r="AZ14" s="145"/>
      <c r="BA14" s="145"/>
      <c r="BB14" s="145"/>
      <c r="BC14" s="145"/>
      <c r="BD14" s="145"/>
      <c r="BE14" s="145"/>
      <c r="BF14" s="146"/>
    </row>
    <row r="15" spans="1:63" ht="7.5" customHeight="1">
      <c r="A15" s="136"/>
      <c r="B15" s="143"/>
      <c r="C15" s="143"/>
      <c r="D15" s="143"/>
      <c r="E15" s="143"/>
      <c r="F15" s="143"/>
      <c r="G15" s="143"/>
      <c r="H15" s="143"/>
      <c r="I15" s="143"/>
      <c r="J15" s="143"/>
      <c r="K15" s="143"/>
      <c r="L15" s="143"/>
      <c r="M15" s="143"/>
      <c r="N15" s="143"/>
      <c r="O15" s="143"/>
      <c r="P15" s="143"/>
      <c r="Q15" s="143"/>
      <c r="R15" s="143"/>
      <c r="S15" s="143"/>
      <c r="T15" s="143"/>
      <c r="U15" s="136"/>
      <c r="V15" s="136"/>
      <c r="W15" s="136"/>
      <c r="X15" s="136"/>
      <c r="Y15" s="136"/>
      <c r="Z15" s="136"/>
      <c r="AA15" s="136"/>
      <c r="AB15" s="136"/>
      <c r="AC15" s="136"/>
      <c r="AD15" s="136"/>
      <c r="AE15" s="136"/>
      <c r="AF15" s="136"/>
      <c r="AG15" s="136"/>
      <c r="AH15" s="136"/>
      <c r="AI15" s="136"/>
      <c r="AJ15" s="136"/>
      <c r="AK15" s="136"/>
      <c r="AL15" s="136"/>
      <c r="AM15" s="136"/>
    </row>
    <row r="16" spans="1:63" ht="13.5">
      <c r="A16" s="136"/>
      <c r="B16" s="147"/>
      <c r="D16" s="143"/>
      <c r="E16" s="143"/>
      <c r="F16" s="143"/>
      <c r="G16" s="143"/>
      <c r="H16" s="143"/>
      <c r="I16" s="143"/>
      <c r="L16" s="143"/>
      <c r="M16" s="143"/>
      <c r="N16" s="143"/>
      <c r="O16" s="143"/>
      <c r="P16" s="143"/>
      <c r="Q16" s="143"/>
      <c r="R16" s="143"/>
      <c r="S16" s="143"/>
      <c r="T16" s="143"/>
      <c r="U16" s="136"/>
      <c r="V16" s="136"/>
      <c r="W16" s="136"/>
      <c r="X16" s="136"/>
      <c r="Y16" s="136"/>
      <c r="Z16" s="136"/>
      <c r="AA16" s="136"/>
      <c r="AB16" s="136"/>
      <c r="AC16" s="136"/>
      <c r="AD16" s="136"/>
      <c r="AE16" s="136"/>
      <c r="AF16" s="136"/>
      <c r="AG16" s="136"/>
      <c r="AH16" s="136"/>
      <c r="AI16" s="136"/>
      <c r="AJ16" s="136"/>
      <c r="AK16" s="136"/>
      <c r="AL16" s="136"/>
      <c r="AM16" s="136"/>
      <c r="AP16" s="148"/>
      <c r="AQ16" s="149"/>
      <c r="AR16" s="149"/>
      <c r="AS16" s="149"/>
      <c r="AT16" s="149"/>
      <c r="AU16" s="149"/>
      <c r="AV16" s="149"/>
      <c r="AW16" s="149"/>
      <c r="AX16" s="149"/>
      <c r="AY16" s="149"/>
      <c r="AZ16" s="149"/>
      <c r="BA16" s="149"/>
      <c r="BB16" s="149"/>
      <c r="BC16" s="149"/>
      <c r="BD16" s="149"/>
      <c r="BE16" s="149"/>
      <c r="BF16" s="149"/>
      <c r="BG16" s="149"/>
      <c r="BH16" s="149"/>
      <c r="BI16" s="149"/>
      <c r="BJ16" s="149"/>
      <c r="BK16" s="149"/>
    </row>
    <row r="17" spans="1:63" ht="13.5">
      <c r="A17" s="136"/>
      <c r="B17" s="147" t="s">
        <v>194</v>
      </c>
      <c r="C17" s="150"/>
      <c r="D17" s="150"/>
      <c r="E17" s="150"/>
      <c r="F17" s="150"/>
      <c r="G17" s="150"/>
      <c r="H17" s="150"/>
      <c r="I17" s="150"/>
      <c r="J17" s="150"/>
      <c r="K17" s="150"/>
      <c r="L17" s="150"/>
      <c r="M17" s="150"/>
      <c r="N17" s="150"/>
      <c r="O17" s="150"/>
      <c r="P17" s="150"/>
      <c r="Q17" s="150"/>
      <c r="R17" s="150"/>
      <c r="S17" s="150"/>
      <c r="T17" s="150"/>
      <c r="U17" s="150"/>
      <c r="V17" s="150"/>
      <c r="W17" s="150"/>
      <c r="X17" s="332"/>
      <c r="Y17" s="332"/>
      <c r="Z17" s="332"/>
      <c r="AA17" s="332"/>
      <c r="AB17" s="332"/>
      <c r="AC17" s="136"/>
      <c r="AD17" s="136"/>
      <c r="AE17" s="136"/>
      <c r="AF17" s="136"/>
      <c r="AG17" s="136"/>
      <c r="AH17" s="136"/>
      <c r="AI17" s="136"/>
      <c r="AJ17" s="136"/>
      <c r="AK17" s="136"/>
      <c r="AL17" s="136"/>
      <c r="AM17" s="136"/>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row>
    <row r="18" spans="1:63" ht="13.5">
      <c r="A18" s="136"/>
      <c r="B18" s="143"/>
      <c r="C18" s="333" t="s">
        <v>64</v>
      </c>
      <c r="D18" s="333"/>
      <c r="E18" s="333"/>
      <c r="F18" s="333"/>
      <c r="G18" s="333"/>
      <c r="H18" s="333"/>
      <c r="I18" s="333"/>
      <c r="J18" s="333"/>
      <c r="K18" s="333"/>
      <c r="L18" s="333"/>
      <c r="M18" s="333"/>
      <c r="N18" s="333"/>
      <c r="O18" s="333"/>
      <c r="P18" s="333"/>
      <c r="Q18" s="333"/>
      <c r="R18" s="333"/>
      <c r="S18" s="333"/>
      <c r="T18" s="333"/>
      <c r="U18" s="333"/>
      <c r="V18" s="333"/>
      <c r="W18" s="333"/>
      <c r="X18" s="332">
        <f>SUM([1]申請額一覧!$H$5:$H$105)</f>
        <v>2825</v>
      </c>
      <c r="Y18" s="332"/>
      <c r="Z18" s="332"/>
      <c r="AA18" s="332"/>
      <c r="AB18" s="332"/>
      <c r="AC18" s="136" t="s">
        <v>68</v>
      </c>
      <c r="AD18" s="136"/>
      <c r="AE18" s="136"/>
      <c r="AF18" s="136"/>
      <c r="AG18" s="136"/>
      <c r="AH18" s="136"/>
      <c r="AI18" s="136"/>
      <c r="AJ18" s="136"/>
      <c r="AK18" s="136"/>
      <c r="AL18" s="136"/>
      <c r="AM18" s="136"/>
      <c r="AP18" s="151"/>
      <c r="AQ18" s="151"/>
      <c r="AR18" s="151"/>
      <c r="AS18" s="151"/>
      <c r="AT18" s="151"/>
      <c r="AU18" s="151"/>
      <c r="AV18" s="334"/>
      <c r="AW18" s="334"/>
      <c r="AX18" s="151"/>
      <c r="AY18" s="151"/>
      <c r="AZ18" s="151"/>
      <c r="BA18" s="151"/>
      <c r="BB18" s="334"/>
      <c r="BC18" s="334"/>
      <c r="BD18" s="151"/>
      <c r="BE18" s="151"/>
      <c r="BF18" s="151"/>
      <c r="BG18" s="151"/>
      <c r="BH18" s="334"/>
      <c r="BI18" s="334"/>
      <c r="BJ18" s="151"/>
      <c r="BK18" s="149"/>
    </row>
    <row r="19" spans="1:63" ht="13.5">
      <c r="A19" s="136"/>
      <c r="B19" s="143"/>
      <c r="C19" s="333" t="s">
        <v>104</v>
      </c>
      <c r="D19" s="333"/>
      <c r="E19" s="333"/>
      <c r="F19" s="333"/>
      <c r="G19" s="333"/>
      <c r="H19" s="333"/>
      <c r="I19" s="333"/>
      <c r="J19" s="333"/>
      <c r="K19" s="333"/>
      <c r="L19" s="333"/>
      <c r="M19" s="333"/>
      <c r="N19" s="333"/>
      <c r="O19" s="333"/>
      <c r="P19" s="333"/>
      <c r="Q19" s="333"/>
      <c r="R19" s="333"/>
      <c r="S19" s="333"/>
      <c r="T19" s="333"/>
      <c r="U19" s="333"/>
      <c r="V19" s="333"/>
      <c r="W19" s="333"/>
      <c r="X19" s="332">
        <f>SUM([1]申請額一覧!$I$5:$I$105)</f>
        <v>10.5</v>
      </c>
      <c r="Y19" s="332"/>
      <c r="Z19" s="332"/>
      <c r="AA19" s="332"/>
      <c r="AB19" s="332"/>
      <c r="AC19" s="136" t="s">
        <v>68</v>
      </c>
      <c r="AD19" s="136"/>
      <c r="AE19" s="136"/>
      <c r="AF19" s="136"/>
      <c r="AG19" s="136"/>
      <c r="AH19" s="136"/>
      <c r="AI19" s="136"/>
      <c r="AJ19" s="136"/>
      <c r="AK19" s="136"/>
      <c r="AL19" s="136"/>
      <c r="AM19" s="136"/>
      <c r="AP19" s="151"/>
      <c r="AQ19" s="151"/>
      <c r="AR19" s="151"/>
      <c r="AS19" s="151"/>
      <c r="AT19" s="151"/>
      <c r="AU19" s="151"/>
      <c r="AV19" s="334"/>
      <c r="AW19" s="334"/>
      <c r="AX19" s="151"/>
      <c r="AY19" s="151"/>
      <c r="AZ19" s="151"/>
      <c r="BA19" s="151"/>
      <c r="BB19" s="334"/>
      <c r="BC19" s="334"/>
      <c r="BD19" s="151"/>
      <c r="BE19" s="151"/>
      <c r="BF19" s="151"/>
      <c r="BG19" s="151"/>
      <c r="BH19" s="334"/>
      <c r="BI19" s="334"/>
      <c r="BJ19" s="151"/>
      <c r="BK19" s="149"/>
    </row>
    <row r="20" spans="1:63" ht="13.5">
      <c r="A20" s="136"/>
      <c r="B20" s="143"/>
      <c r="C20" s="333" t="s">
        <v>122</v>
      </c>
      <c r="D20" s="333"/>
      <c r="E20" s="333"/>
      <c r="F20" s="333"/>
      <c r="G20" s="333"/>
      <c r="H20" s="333"/>
      <c r="I20" s="333"/>
      <c r="J20" s="333"/>
      <c r="K20" s="333"/>
      <c r="L20" s="333"/>
      <c r="M20" s="333"/>
      <c r="N20" s="333"/>
      <c r="O20" s="333"/>
      <c r="P20" s="333"/>
      <c r="Q20" s="333"/>
      <c r="R20" s="333"/>
      <c r="S20" s="333"/>
      <c r="T20" s="333"/>
      <c r="U20" s="333"/>
      <c r="V20" s="333"/>
      <c r="W20" s="333"/>
      <c r="X20" s="332">
        <f>SUM([1]申請額一覧!$J$5:$J$105)</f>
        <v>200</v>
      </c>
      <c r="Y20" s="332"/>
      <c r="Z20" s="332"/>
      <c r="AA20" s="332"/>
      <c r="AB20" s="332"/>
      <c r="AC20" s="136" t="s">
        <v>68</v>
      </c>
      <c r="AD20" s="136"/>
      <c r="AE20" s="136"/>
      <c r="AF20" s="136"/>
      <c r="AG20" s="136"/>
      <c r="AH20" s="136"/>
      <c r="AI20" s="136"/>
      <c r="AJ20" s="136"/>
      <c r="AK20" s="136"/>
      <c r="AL20" s="136"/>
      <c r="AM20" s="136"/>
    </row>
    <row r="21" spans="1:63">
      <c r="A21" s="132"/>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row>
    <row r="22" spans="1:63">
      <c r="A22" s="132"/>
      <c r="B22" s="152" t="s">
        <v>195</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row>
    <row r="23" spans="1:63">
      <c r="A23" s="132"/>
      <c r="B23" s="152" t="s">
        <v>196</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row>
    <row r="24" spans="1:63">
      <c r="A24" s="132"/>
      <c r="B24" s="152" t="s">
        <v>197</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row>
    <row r="25" spans="1:63">
      <c r="A25" s="132"/>
      <c r="B25" s="132" t="s">
        <v>198</v>
      </c>
      <c r="C25" s="132"/>
      <c r="D25" s="15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row>
    <row r="26" spans="1:63">
      <c r="A26" s="132"/>
      <c r="B26" s="132" t="s">
        <v>199</v>
      </c>
      <c r="C26" s="132"/>
      <c r="D26" s="15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row>
    <row r="27" spans="1:63" ht="13.5">
      <c r="A27" s="132"/>
      <c r="B27" s="136"/>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row>
    <row r="28" spans="1:63" ht="13.5">
      <c r="A28" s="132"/>
      <c r="B28" s="335" t="s">
        <v>200</v>
      </c>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136"/>
      <c r="AE28" s="136"/>
      <c r="AF28" s="136"/>
      <c r="AG28" s="136"/>
      <c r="AH28" s="132"/>
      <c r="AI28" s="132"/>
      <c r="AJ28" s="132"/>
      <c r="AK28" s="132"/>
      <c r="AL28" s="132"/>
      <c r="AM28" s="132"/>
    </row>
    <row r="29" spans="1:63" ht="12" customHeight="1">
      <c r="A29" s="132"/>
      <c r="B29" s="336" t="s">
        <v>201</v>
      </c>
      <c r="C29" s="337"/>
      <c r="D29" s="337"/>
      <c r="E29" s="337"/>
      <c r="F29" s="337"/>
      <c r="G29" s="337"/>
      <c r="H29" s="337"/>
      <c r="I29" s="338"/>
      <c r="J29" s="342" t="s">
        <v>202</v>
      </c>
      <c r="K29" s="343"/>
      <c r="L29" s="343"/>
      <c r="M29" s="343"/>
      <c r="N29" s="343"/>
      <c r="O29" s="344"/>
      <c r="P29" s="342" t="s">
        <v>203</v>
      </c>
      <c r="Q29" s="344"/>
      <c r="R29" s="348" t="s">
        <v>204</v>
      </c>
      <c r="S29" s="349"/>
      <c r="T29" s="349"/>
      <c r="U29" s="349"/>
      <c r="V29" s="349"/>
      <c r="W29" s="349"/>
      <c r="X29" s="350"/>
      <c r="Y29" s="354" t="s">
        <v>205</v>
      </c>
      <c r="Z29" s="355"/>
      <c r="AA29" s="355"/>
      <c r="AB29" s="355"/>
      <c r="AC29" s="355"/>
      <c r="AD29" s="355"/>
      <c r="AE29" s="355"/>
      <c r="AF29" s="355"/>
      <c r="AG29" s="356"/>
      <c r="AH29" s="132"/>
      <c r="AI29" s="132"/>
      <c r="AJ29" s="132"/>
      <c r="AK29" s="132"/>
      <c r="AL29" s="132"/>
      <c r="AM29" s="132"/>
    </row>
    <row r="30" spans="1:63" ht="12" customHeight="1">
      <c r="A30" s="132"/>
      <c r="B30" s="339"/>
      <c r="C30" s="340"/>
      <c r="D30" s="340"/>
      <c r="E30" s="340"/>
      <c r="F30" s="340"/>
      <c r="G30" s="340"/>
      <c r="H30" s="340"/>
      <c r="I30" s="341"/>
      <c r="J30" s="345"/>
      <c r="K30" s="346"/>
      <c r="L30" s="346"/>
      <c r="M30" s="346"/>
      <c r="N30" s="346"/>
      <c r="O30" s="347"/>
      <c r="P30" s="345"/>
      <c r="Q30" s="347"/>
      <c r="R30" s="351"/>
      <c r="S30" s="352"/>
      <c r="T30" s="352"/>
      <c r="U30" s="352"/>
      <c r="V30" s="352"/>
      <c r="W30" s="352"/>
      <c r="X30" s="353"/>
      <c r="Y30" s="357" t="s">
        <v>206</v>
      </c>
      <c r="Z30" s="358"/>
      <c r="AA30" s="358"/>
      <c r="AB30" s="358"/>
      <c r="AC30" s="358"/>
      <c r="AD30" s="358"/>
      <c r="AE30" s="358"/>
      <c r="AF30" s="358"/>
      <c r="AG30" s="359"/>
      <c r="AH30" s="132"/>
      <c r="AI30" s="132"/>
      <c r="AJ30" s="132"/>
      <c r="AK30" s="132"/>
      <c r="AL30" s="132"/>
      <c r="AM30" s="132"/>
    </row>
    <row r="31" spans="1:63" ht="13.5" customHeight="1">
      <c r="A31" s="132"/>
      <c r="B31" s="369" t="s">
        <v>207</v>
      </c>
      <c r="C31" s="370"/>
      <c r="D31" s="370"/>
      <c r="E31" s="370"/>
      <c r="F31" s="375" t="s">
        <v>208</v>
      </c>
      <c r="G31" s="375"/>
      <c r="H31" s="375"/>
      <c r="I31" s="376"/>
      <c r="J31" s="153"/>
      <c r="K31" s="154"/>
      <c r="L31" s="154" t="s">
        <v>209</v>
      </c>
      <c r="M31" s="154"/>
      <c r="N31" s="381" t="s">
        <v>210</v>
      </c>
      <c r="O31" s="382"/>
      <c r="P31" s="385" t="s">
        <v>211</v>
      </c>
      <c r="Q31" s="386"/>
      <c r="R31" s="389">
        <v>1</v>
      </c>
      <c r="S31" s="392">
        <v>1</v>
      </c>
      <c r="T31" s="392">
        <v>1</v>
      </c>
      <c r="U31" s="392">
        <v>1</v>
      </c>
      <c r="V31" s="392">
        <v>1</v>
      </c>
      <c r="W31" s="395" t="s">
        <v>212</v>
      </c>
      <c r="X31" s="398">
        <v>1</v>
      </c>
      <c r="Y31" s="360" t="s">
        <v>213</v>
      </c>
      <c r="Z31" s="361"/>
      <c r="AA31" s="361"/>
      <c r="AB31" s="361"/>
      <c r="AC31" s="361"/>
      <c r="AD31" s="361"/>
      <c r="AE31" s="361"/>
      <c r="AF31" s="361"/>
      <c r="AG31" s="362"/>
      <c r="AH31" s="132"/>
      <c r="AI31" s="132"/>
      <c r="AJ31" s="132"/>
      <c r="AK31" s="132"/>
      <c r="AL31" s="132"/>
      <c r="AM31" s="132"/>
    </row>
    <row r="32" spans="1:63" ht="12" customHeight="1">
      <c r="A32" s="132"/>
      <c r="B32" s="371"/>
      <c r="C32" s="372"/>
      <c r="D32" s="372"/>
      <c r="E32" s="372"/>
      <c r="F32" s="377"/>
      <c r="G32" s="377"/>
      <c r="H32" s="377"/>
      <c r="I32" s="378"/>
      <c r="J32" s="155"/>
      <c r="K32" s="156"/>
      <c r="L32" s="156"/>
      <c r="M32" s="156"/>
      <c r="N32" s="383"/>
      <c r="O32" s="384"/>
      <c r="P32" s="387"/>
      <c r="Q32" s="388"/>
      <c r="R32" s="390"/>
      <c r="S32" s="393"/>
      <c r="T32" s="393"/>
      <c r="U32" s="393"/>
      <c r="V32" s="393"/>
      <c r="W32" s="396"/>
      <c r="X32" s="399"/>
      <c r="Y32" s="363" t="s">
        <v>214</v>
      </c>
      <c r="Z32" s="364"/>
      <c r="AA32" s="364"/>
      <c r="AB32" s="364"/>
      <c r="AC32" s="364"/>
      <c r="AD32" s="364"/>
      <c r="AE32" s="364"/>
      <c r="AF32" s="364"/>
      <c r="AG32" s="365"/>
      <c r="AH32" s="132"/>
      <c r="AI32" s="132"/>
      <c r="AJ32" s="132"/>
      <c r="AK32" s="132"/>
      <c r="AL32" s="132"/>
      <c r="AM32" s="132"/>
    </row>
    <row r="33" spans="1:39" ht="21" customHeight="1">
      <c r="A33" s="132"/>
      <c r="B33" s="373"/>
      <c r="C33" s="374"/>
      <c r="D33" s="374"/>
      <c r="E33" s="374"/>
      <c r="F33" s="379"/>
      <c r="G33" s="379"/>
      <c r="H33" s="379"/>
      <c r="I33" s="380"/>
      <c r="J33" s="345" t="s">
        <v>215</v>
      </c>
      <c r="K33" s="346"/>
      <c r="L33" s="346"/>
      <c r="M33" s="346"/>
      <c r="N33" s="347"/>
      <c r="O33" s="157">
        <v>111</v>
      </c>
      <c r="P33" s="158"/>
      <c r="Q33" s="158"/>
      <c r="R33" s="391"/>
      <c r="S33" s="394"/>
      <c r="T33" s="394"/>
      <c r="U33" s="394"/>
      <c r="V33" s="394"/>
      <c r="W33" s="397"/>
      <c r="X33" s="400"/>
      <c r="Y33" s="366"/>
      <c r="Z33" s="367"/>
      <c r="AA33" s="367"/>
      <c r="AB33" s="367"/>
      <c r="AC33" s="367"/>
      <c r="AD33" s="367"/>
      <c r="AE33" s="367"/>
      <c r="AF33" s="367"/>
      <c r="AG33" s="368"/>
      <c r="AH33" s="132"/>
      <c r="AI33" s="132"/>
      <c r="AJ33" s="132"/>
      <c r="AK33" s="132"/>
      <c r="AL33" s="132"/>
      <c r="AM33" s="132"/>
    </row>
    <row r="34" spans="1:39" ht="10.5" customHeight="1">
      <c r="A34" s="132"/>
      <c r="B34" s="159"/>
      <c r="C34" s="159"/>
      <c r="D34" s="159"/>
      <c r="E34" s="159"/>
      <c r="F34" s="160"/>
      <c r="G34" s="160"/>
      <c r="H34" s="160"/>
      <c r="I34" s="160"/>
      <c r="J34" s="161"/>
      <c r="K34" s="161"/>
      <c r="L34" s="161"/>
      <c r="M34" s="161"/>
      <c r="N34" s="161"/>
      <c r="O34" s="159"/>
      <c r="P34" s="159"/>
      <c r="Q34" s="159"/>
      <c r="R34" s="162"/>
      <c r="S34" s="162"/>
      <c r="T34" s="162"/>
      <c r="U34" s="162"/>
      <c r="V34" s="162"/>
      <c r="W34" s="163"/>
      <c r="X34" s="163"/>
      <c r="Y34" s="159"/>
      <c r="Z34" s="159"/>
      <c r="AA34" s="159"/>
      <c r="AB34" s="159"/>
      <c r="AC34" s="159"/>
      <c r="AD34" s="159"/>
      <c r="AE34" s="159"/>
      <c r="AF34" s="159"/>
      <c r="AG34" s="159"/>
      <c r="AH34" s="132"/>
      <c r="AI34" s="132"/>
      <c r="AJ34" s="132"/>
      <c r="AK34" s="132"/>
      <c r="AL34" s="132"/>
      <c r="AM34" s="132"/>
    </row>
    <row r="35" spans="1:39" ht="12" customHeight="1">
      <c r="A35" s="132"/>
      <c r="B35" s="404" t="s">
        <v>216</v>
      </c>
      <c r="C35" s="405"/>
      <c r="D35" s="405"/>
      <c r="E35" s="405"/>
      <c r="F35" s="405"/>
      <c r="G35" s="405"/>
      <c r="H35" s="405"/>
      <c r="I35" s="406"/>
      <c r="J35" s="336" t="s">
        <v>217</v>
      </c>
      <c r="K35" s="410"/>
      <c r="L35" s="410"/>
      <c r="M35" s="410"/>
      <c r="N35" s="410"/>
      <c r="O35" s="411"/>
      <c r="P35" s="415"/>
      <c r="Q35" s="404" t="s">
        <v>218</v>
      </c>
      <c r="R35" s="405"/>
      <c r="S35" s="405"/>
      <c r="T35" s="405"/>
      <c r="U35" s="405"/>
      <c r="V35" s="405"/>
      <c r="W35" s="405"/>
      <c r="X35" s="406"/>
      <c r="Y35" s="354" t="s">
        <v>219</v>
      </c>
      <c r="Z35" s="355"/>
      <c r="AA35" s="355"/>
      <c r="AB35" s="355"/>
      <c r="AC35" s="355"/>
      <c r="AD35" s="355"/>
      <c r="AE35" s="355"/>
      <c r="AF35" s="355"/>
      <c r="AG35" s="356"/>
      <c r="AH35" s="132"/>
      <c r="AI35" s="132"/>
      <c r="AJ35" s="132"/>
      <c r="AK35" s="132"/>
      <c r="AL35" s="132"/>
      <c r="AM35" s="132"/>
    </row>
    <row r="36" spans="1:39">
      <c r="A36" s="132"/>
      <c r="B36" s="407"/>
      <c r="C36" s="408"/>
      <c r="D36" s="408"/>
      <c r="E36" s="408"/>
      <c r="F36" s="408"/>
      <c r="G36" s="408"/>
      <c r="H36" s="408"/>
      <c r="I36" s="409"/>
      <c r="J36" s="412"/>
      <c r="K36" s="413"/>
      <c r="L36" s="413"/>
      <c r="M36" s="413"/>
      <c r="N36" s="413"/>
      <c r="O36" s="414"/>
      <c r="P36" s="416"/>
      <c r="Q36" s="407"/>
      <c r="R36" s="408"/>
      <c r="S36" s="408"/>
      <c r="T36" s="408"/>
      <c r="U36" s="408"/>
      <c r="V36" s="408"/>
      <c r="W36" s="408"/>
      <c r="X36" s="409"/>
      <c r="Y36" s="357" t="s">
        <v>206</v>
      </c>
      <c r="Z36" s="358"/>
      <c r="AA36" s="358"/>
      <c r="AB36" s="358"/>
      <c r="AC36" s="358"/>
      <c r="AD36" s="358"/>
      <c r="AE36" s="358"/>
      <c r="AF36" s="358"/>
      <c r="AG36" s="359"/>
      <c r="AH36" s="132"/>
      <c r="AI36" s="132"/>
      <c r="AJ36" s="132"/>
      <c r="AK36" s="132"/>
      <c r="AL36" s="132"/>
      <c r="AM36" s="132"/>
    </row>
    <row r="37" spans="1:39" ht="13.5" customHeight="1">
      <c r="A37" s="132"/>
      <c r="B37" s="437" t="s">
        <v>220</v>
      </c>
      <c r="C37" s="438"/>
      <c r="D37" s="438"/>
      <c r="E37" s="438"/>
      <c r="F37" s="438"/>
      <c r="G37" s="438"/>
      <c r="H37" s="438"/>
      <c r="I37" s="439"/>
      <c r="J37" s="434"/>
      <c r="K37" s="417"/>
      <c r="L37" s="417"/>
      <c r="M37" s="417"/>
      <c r="N37" s="417"/>
      <c r="O37" s="431" t="s">
        <v>221</v>
      </c>
      <c r="P37" s="164"/>
      <c r="Q37" s="434"/>
      <c r="R37" s="417"/>
      <c r="S37" s="417"/>
      <c r="T37" s="417"/>
      <c r="U37" s="417"/>
      <c r="V37" s="417"/>
      <c r="W37" s="417"/>
      <c r="X37" s="401"/>
      <c r="Y37" s="360"/>
      <c r="Z37" s="361"/>
      <c r="AA37" s="361"/>
      <c r="AB37" s="361"/>
      <c r="AC37" s="361"/>
      <c r="AD37" s="361"/>
      <c r="AE37" s="361"/>
      <c r="AF37" s="361"/>
      <c r="AG37" s="362"/>
      <c r="AH37" s="132"/>
      <c r="AI37" s="132"/>
      <c r="AJ37" s="132"/>
      <c r="AK37" s="132"/>
      <c r="AL37" s="132"/>
      <c r="AM37" s="132"/>
    </row>
    <row r="38" spans="1:39" ht="13.5">
      <c r="A38" s="132"/>
      <c r="B38" s="440"/>
      <c r="C38" s="438"/>
      <c r="D38" s="438"/>
      <c r="E38" s="438"/>
      <c r="F38" s="438"/>
      <c r="G38" s="438"/>
      <c r="H38" s="438"/>
      <c r="I38" s="439"/>
      <c r="J38" s="435"/>
      <c r="K38" s="418"/>
      <c r="L38" s="418"/>
      <c r="M38" s="418"/>
      <c r="N38" s="418"/>
      <c r="O38" s="432"/>
      <c r="P38" s="164"/>
      <c r="Q38" s="435"/>
      <c r="R38" s="418"/>
      <c r="S38" s="418"/>
      <c r="T38" s="418"/>
      <c r="U38" s="418"/>
      <c r="V38" s="418"/>
      <c r="W38" s="418"/>
      <c r="X38" s="402"/>
      <c r="Y38" s="363"/>
      <c r="Z38" s="364"/>
      <c r="AA38" s="364"/>
      <c r="AB38" s="364"/>
      <c r="AC38" s="364"/>
      <c r="AD38" s="364"/>
      <c r="AE38" s="364"/>
      <c r="AF38" s="364"/>
      <c r="AG38" s="365"/>
      <c r="AH38" s="132"/>
      <c r="AI38" s="132"/>
      <c r="AJ38" s="132"/>
      <c r="AK38" s="132"/>
      <c r="AL38" s="132"/>
      <c r="AM38" s="132"/>
    </row>
    <row r="39" spans="1:39" ht="21" customHeight="1">
      <c r="A39" s="132"/>
      <c r="B39" s="441"/>
      <c r="C39" s="442"/>
      <c r="D39" s="442"/>
      <c r="E39" s="442"/>
      <c r="F39" s="442"/>
      <c r="G39" s="442"/>
      <c r="H39" s="442"/>
      <c r="I39" s="443"/>
      <c r="J39" s="436"/>
      <c r="K39" s="419"/>
      <c r="L39" s="419"/>
      <c r="M39" s="419"/>
      <c r="N39" s="419"/>
      <c r="O39" s="433"/>
      <c r="P39" s="165"/>
      <c r="Q39" s="436"/>
      <c r="R39" s="419"/>
      <c r="S39" s="419"/>
      <c r="T39" s="419"/>
      <c r="U39" s="419"/>
      <c r="V39" s="419"/>
      <c r="W39" s="419"/>
      <c r="X39" s="403"/>
      <c r="Y39" s="366"/>
      <c r="Z39" s="367"/>
      <c r="AA39" s="367"/>
      <c r="AB39" s="367"/>
      <c r="AC39" s="367"/>
      <c r="AD39" s="367"/>
      <c r="AE39" s="367"/>
      <c r="AF39" s="367"/>
      <c r="AG39" s="368"/>
      <c r="AH39" s="132"/>
      <c r="AI39" s="132"/>
      <c r="AJ39" s="132"/>
      <c r="AK39" s="132"/>
      <c r="AL39" s="132"/>
      <c r="AM39" s="132"/>
    </row>
    <row r="40" spans="1:39" ht="33" customHeight="1">
      <c r="A40" s="132"/>
      <c r="B40" s="429" t="s">
        <v>222</v>
      </c>
      <c r="C40" s="430"/>
      <c r="D40" s="430"/>
      <c r="E40" s="430"/>
      <c r="F40" s="430"/>
      <c r="G40" s="430"/>
      <c r="H40" s="430"/>
      <c r="I40" s="430"/>
      <c r="J40" s="430"/>
      <c r="K40" s="430"/>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132"/>
      <c r="AI40" s="132"/>
      <c r="AJ40" s="132"/>
      <c r="AK40" s="132"/>
      <c r="AL40" s="132"/>
      <c r="AM40" s="132"/>
    </row>
    <row r="41" spans="1:39" ht="18" customHeight="1">
      <c r="A41" s="136" t="s">
        <v>223</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row>
    <row r="42" spans="1:39" ht="18.75" customHeight="1">
      <c r="A42" s="132"/>
      <c r="B42" s="136" t="s">
        <v>224</v>
      </c>
      <c r="C42" s="136"/>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row>
    <row r="43" spans="1:39" ht="18.75" customHeight="1">
      <c r="A43" s="132"/>
      <c r="B43" s="136" t="s">
        <v>225</v>
      </c>
      <c r="C43" s="136"/>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row>
    <row r="44" spans="1:39" ht="69.75" customHeight="1">
      <c r="A44" s="132"/>
      <c r="B44" s="136"/>
      <c r="C44" s="420" t="s">
        <v>226</v>
      </c>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132"/>
      <c r="AJ44" s="132"/>
      <c r="AK44" s="132"/>
      <c r="AL44" s="132"/>
      <c r="AM44" s="132"/>
    </row>
    <row r="45" spans="1:39" ht="18.75" customHeight="1">
      <c r="A45" s="132"/>
      <c r="B45" s="132"/>
      <c r="C45" s="166"/>
      <c r="D45" s="166"/>
      <c r="E45" s="166"/>
      <c r="F45" s="166"/>
      <c r="G45" s="166"/>
      <c r="H45" s="166"/>
      <c r="I45" s="166"/>
      <c r="J45" s="166"/>
      <c r="K45" s="166"/>
      <c r="L45" s="166"/>
      <c r="M45" s="166"/>
      <c r="N45" s="166"/>
      <c r="O45" s="166"/>
      <c r="P45" s="166"/>
      <c r="Q45" s="166"/>
      <c r="R45" s="166"/>
      <c r="S45" s="167"/>
      <c r="T45" s="132"/>
      <c r="U45" s="421" t="s">
        <v>227</v>
      </c>
      <c r="V45" s="422"/>
      <c r="W45" s="422"/>
      <c r="X45" s="422"/>
      <c r="Y45" s="422"/>
      <c r="Z45" s="422"/>
      <c r="AA45" s="422"/>
      <c r="AB45" s="423"/>
      <c r="AC45" s="168" t="s">
        <v>228</v>
      </c>
      <c r="AD45" s="427" t="s">
        <v>229</v>
      </c>
      <c r="AE45" s="427"/>
      <c r="AF45" s="427"/>
      <c r="AG45" s="427"/>
      <c r="AH45" s="169"/>
      <c r="AI45" s="169"/>
      <c r="AJ45" s="169"/>
      <c r="AK45" s="170"/>
      <c r="AL45" s="132"/>
      <c r="AM45" s="132"/>
    </row>
    <row r="46" spans="1:39">
      <c r="A46" s="132"/>
      <c r="B46" s="132"/>
      <c r="C46" s="166"/>
      <c r="D46" s="166"/>
      <c r="E46" s="166"/>
      <c r="F46" s="166"/>
      <c r="G46" s="166"/>
      <c r="H46" s="166"/>
      <c r="I46" s="166"/>
      <c r="J46" s="166"/>
      <c r="K46" s="166"/>
      <c r="L46" s="166"/>
      <c r="M46" s="166"/>
      <c r="N46" s="166"/>
      <c r="O46" s="166"/>
      <c r="P46" s="166"/>
      <c r="Q46" s="166"/>
      <c r="R46" s="166"/>
      <c r="S46" s="167"/>
      <c r="T46" s="132"/>
      <c r="U46" s="424"/>
      <c r="V46" s="425"/>
      <c r="W46" s="425"/>
      <c r="X46" s="425"/>
      <c r="Y46" s="425"/>
      <c r="Z46" s="425"/>
      <c r="AA46" s="425"/>
      <c r="AB46" s="426"/>
      <c r="AC46" s="428" t="s">
        <v>42</v>
      </c>
      <c r="AD46" s="428"/>
      <c r="AE46" s="428"/>
      <c r="AF46" s="428"/>
      <c r="AG46" s="428"/>
      <c r="AH46" s="428"/>
      <c r="AI46" s="428"/>
      <c r="AJ46" s="428"/>
      <c r="AK46" s="428"/>
      <c r="AL46" s="132"/>
      <c r="AM46" s="132"/>
    </row>
    <row r="47" spans="1:39" ht="17.25" customHeight="1">
      <c r="A47" s="132"/>
      <c r="B47" s="132"/>
      <c r="C47" s="166"/>
      <c r="D47" s="166"/>
      <c r="E47" s="166"/>
      <c r="F47" s="166"/>
      <c r="G47" s="166"/>
      <c r="H47" s="166"/>
      <c r="I47" s="166"/>
      <c r="J47" s="166"/>
      <c r="K47" s="166"/>
      <c r="L47" s="166"/>
      <c r="M47" s="166"/>
      <c r="N47" s="166"/>
      <c r="O47" s="166"/>
      <c r="P47" s="166"/>
      <c r="Q47" s="166"/>
      <c r="R47" s="166"/>
      <c r="S47" s="132"/>
      <c r="T47" s="132"/>
      <c r="U47" s="444" t="s">
        <v>230</v>
      </c>
      <c r="V47" s="445"/>
      <c r="W47" s="445"/>
      <c r="X47" s="445"/>
      <c r="Y47" s="445"/>
      <c r="Z47" s="445"/>
      <c r="AA47" s="445"/>
      <c r="AB47" s="171"/>
      <c r="AC47" s="446" t="s">
        <v>231</v>
      </c>
      <c r="AD47" s="446"/>
      <c r="AE47" s="446"/>
      <c r="AF47" s="446"/>
      <c r="AG47" s="446"/>
      <c r="AH47" s="446"/>
      <c r="AI47" s="446"/>
      <c r="AJ47" s="446"/>
      <c r="AK47" s="446"/>
      <c r="AL47" s="132"/>
      <c r="AM47" s="132"/>
    </row>
    <row r="48" spans="1:39" ht="17.25" customHeight="1">
      <c r="A48" s="132"/>
      <c r="B48" s="132"/>
      <c r="C48" s="166"/>
      <c r="D48" s="166"/>
      <c r="E48" s="166"/>
      <c r="F48" s="166"/>
      <c r="G48" s="166"/>
      <c r="H48" s="166"/>
      <c r="I48" s="166"/>
      <c r="J48" s="166"/>
      <c r="K48" s="166"/>
      <c r="L48" s="166"/>
      <c r="M48" s="166"/>
      <c r="N48" s="166"/>
      <c r="O48" s="166"/>
      <c r="P48" s="166"/>
      <c r="Q48" s="166"/>
      <c r="R48" s="166"/>
      <c r="S48" s="132"/>
      <c r="T48" s="132"/>
      <c r="U48" s="444" t="s">
        <v>232</v>
      </c>
      <c r="V48" s="445"/>
      <c r="W48" s="445"/>
      <c r="X48" s="445"/>
      <c r="Y48" s="445"/>
      <c r="Z48" s="445"/>
      <c r="AA48" s="445"/>
      <c r="AB48" s="171"/>
      <c r="AC48" s="446" t="s">
        <v>233</v>
      </c>
      <c r="AD48" s="446"/>
      <c r="AE48" s="446"/>
      <c r="AF48" s="446"/>
      <c r="AG48" s="446"/>
      <c r="AH48" s="446"/>
      <c r="AI48" s="446"/>
      <c r="AJ48" s="446"/>
      <c r="AK48" s="446"/>
      <c r="AL48" s="132"/>
      <c r="AM48" s="132"/>
    </row>
    <row r="49" spans="1:39" ht="17.25" customHeight="1">
      <c r="A49" s="132"/>
      <c r="B49" s="132"/>
      <c r="C49" s="132"/>
      <c r="D49" s="132"/>
      <c r="E49" s="132"/>
      <c r="F49" s="132"/>
      <c r="G49" s="132"/>
      <c r="H49" s="132"/>
      <c r="I49" s="132"/>
      <c r="J49" s="132"/>
      <c r="K49" s="132"/>
      <c r="L49" s="132"/>
      <c r="M49" s="132"/>
      <c r="N49" s="132"/>
      <c r="O49" s="132"/>
      <c r="P49" s="132"/>
      <c r="Q49" s="132"/>
      <c r="R49" s="132"/>
      <c r="S49" s="132"/>
      <c r="T49" s="132"/>
      <c r="U49" s="421" t="s">
        <v>234</v>
      </c>
      <c r="V49" s="422"/>
      <c r="W49" s="422"/>
      <c r="X49" s="172"/>
      <c r="Y49" s="447" t="s">
        <v>37</v>
      </c>
      <c r="Z49" s="448"/>
      <c r="AA49" s="448"/>
      <c r="AB49" s="449"/>
      <c r="AC49" s="446" t="s">
        <v>43</v>
      </c>
      <c r="AD49" s="446"/>
      <c r="AE49" s="446"/>
      <c r="AF49" s="446"/>
      <c r="AG49" s="446"/>
      <c r="AH49" s="446"/>
      <c r="AI49" s="446"/>
      <c r="AJ49" s="446"/>
      <c r="AK49" s="446"/>
      <c r="AL49" s="132"/>
      <c r="AM49" s="132"/>
    </row>
    <row r="50" spans="1:39" ht="17.25" customHeight="1">
      <c r="A50" s="132"/>
      <c r="B50" s="132"/>
      <c r="C50" s="132"/>
      <c r="D50" s="132"/>
      <c r="E50" s="132"/>
      <c r="F50" s="132"/>
      <c r="G50" s="132"/>
      <c r="H50" s="132"/>
      <c r="I50" s="132"/>
      <c r="J50" s="132"/>
      <c r="K50" s="132"/>
      <c r="L50" s="132"/>
      <c r="M50" s="132"/>
      <c r="N50" s="132"/>
      <c r="O50" s="132"/>
      <c r="P50" s="132"/>
      <c r="Q50" s="132"/>
      <c r="R50" s="132"/>
      <c r="S50" s="132"/>
      <c r="T50" s="132"/>
      <c r="U50" s="424"/>
      <c r="V50" s="425"/>
      <c r="W50" s="425"/>
      <c r="X50" s="173"/>
      <c r="Y50" s="447" t="s">
        <v>235</v>
      </c>
      <c r="Z50" s="448"/>
      <c r="AA50" s="448"/>
      <c r="AB50" s="449"/>
      <c r="AC50" s="450" t="s">
        <v>236</v>
      </c>
      <c r="AD50" s="446"/>
      <c r="AE50" s="446"/>
      <c r="AF50" s="446"/>
      <c r="AG50" s="446"/>
      <c r="AH50" s="446"/>
      <c r="AI50" s="446"/>
      <c r="AJ50" s="446"/>
      <c r="AK50" s="446"/>
      <c r="AL50" s="132"/>
      <c r="AM50" s="132"/>
    </row>
    <row r="51" spans="1:39">
      <c r="A51" s="132"/>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row>
    <row r="52" spans="1:39">
      <c r="A52" s="132"/>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row>
    <row r="53" spans="1:39">
      <c r="A53" s="132"/>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row>
    <row r="54" spans="1:39">
      <c r="A54" s="132"/>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row>
    <row r="55" spans="1:39">
      <c r="A55" s="132"/>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row>
    <row r="56" spans="1:39">
      <c r="A56" s="132"/>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row>
  </sheetData>
  <mergeCells count="79">
    <mergeCell ref="U47:AA47"/>
    <mergeCell ref="AC47:AK47"/>
    <mergeCell ref="U48:AA48"/>
    <mergeCell ref="AC48:AK48"/>
    <mergeCell ref="U49:W50"/>
    <mergeCell ref="Y49:AB49"/>
    <mergeCell ref="AC49:AK49"/>
    <mergeCell ref="Y50:AB50"/>
    <mergeCell ref="AC50:AK50"/>
    <mergeCell ref="Y37:AG37"/>
    <mergeCell ref="Y38:AG39"/>
    <mergeCell ref="C44:AH44"/>
    <mergeCell ref="U45:AB46"/>
    <mergeCell ref="AD45:AG45"/>
    <mergeCell ref="AC46:AK46"/>
    <mergeCell ref="B40:AG40"/>
    <mergeCell ref="O37:O39"/>
    <mergeCell ref="Q37:Q39"/>
    <mergeCell ref="R37:R39"/>
    <mergeCell ref="S37:S39"/>
    <mergeCell ref="T37:T39"/>
    <mergeCell ref="U37:U39"/>
    <mergeCell ref="B37:I39"/>
    <mergeCell ref="J37:J39"/>
    <mergeCell ref="K37:K39"/>
    <mergeCell ref="X37:X39"/>
    <mergeCell ref="B35:I36"/>
    <mergeCell ref="J35:O36"/>
    <mergeCell ref="P35:P36"/>
    <mergeCell ref="Q35:X36"/>
    <mergeCell ref="L37:L39"/>
    <mergeCell ref="M37:M39"/>
    <mergeCell ref="N37:N39"/>
    <mergeCell ref="V37:V39"/>
    <mergeCell ref="W37:W39"/>
    <mergeCell ref="Y35:AG35"/>
    <mergeCell ref="Y36:AG36"/>
    <mergeCell ref="Y31:AG31"/>
    <mergeCell ref="Y32:AG33"/>
    <mergeCell ref="B31:E33"/>
    <mergeCell ref="F31:I33"/>
    <mergeCell ref="N31:O32"/>
    <mergeCell ref="P31:Q32"/>
    <mergeCell ref="R31:R33"/>
    <mergeCell ref="S31:S33"/>
    <mergeCell ref="J33:N33"/>
    <mergeCell ref="T31:T33"/>
    <mergeCell ref="U31:U33"/>
    <mergeCell ref="V31:V33"/>
    <mergeCell ref="W31:W33"/>
    <mergeCell ref="X31:X33"/>
    <mergeCell ref="C20:W20"/>
    <mergeCell ref="X20:AB20"/>
    <mergeCell ref="B28:AC28"/>
    <mergeCell ref="B29:I30"/>
    <mergeCell ref="J29:O30"/>
    <mergeCell ref="P29:Q30"/>
    <mergeCell ref="R29:X30"/>
    <mergeCell ref="Y29:AG29"/>
    <mergeCell ref="Y30:AG30"/>
    <mergeCell ref="BB18:BC18"/>
    <mergeCell ref="BH18:BI18"/>
    <mergeCell ref="C19:W19"/>
    <mergeCell ref="X19:AB19"/>
    <mergeCell ref="AV19:AW19"/>
    <mergeCell ref="BB19:BC19"/>
    <mergeCell ref="BH19:BI19"/>
    <mergeCell ref="AV18:AW18"/>
    <mergeCell ref="B14:J14"/>
    <mergeCell ref="K14:R14"/>
    <mergeCell ref="X17:AB17"/>
    <mergeCell ref="C18:W18"/>
    <mergeCell ref="X18:AB18"/>
    <mergeCell ref="A10:AM10"/>
    <mergeCell ref="AG3:AH3"/>
    <mergeCell ref="AJ3:AK3"/>
    <mergeCell ref="A5:G5"/>
    <mergeCell ref="W7:AK7"/>
    <mergeCell ref="W8:AK8"/>
  </mergeCells>
  <phoneticPr fontId="5"/>
  <hyperlinks>
    <hyperlink ref="AC50" r:id="rId1"/>
  </hyperlinks>
  <printOptions horizontalCentered="1"/>
  <pageMargins left="0.70866141732283472" right="0.70866141732283472" top="0.94488188976377963" bottom="0.74803149606299213" header="0.31496062992125984" footer="0.31496062992125984"/>
  <pageSetup paperSize="9" scale="93"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作成方法</vt:lpstr>
      <vt:lpstr>記載例</vt:lpstr>
      <vt:lpstr>個票1</vt:lpstr>
      <vt:lpstr>個票２</vt:lpstr>
      <vt:lpstr>個票３</vt:lpstr>
      <vt:lpstr>個票４</vt:lpstr>
      <vt:lpstr>申請書</vt:lpstr>
      <vt:lpstr>記載例!Print_Area</vt:lpstr>
      <vt:lpstr>個票1!Print_Area</vt:lpstr>
      <vt:lpstr>個票２!Print_Area</vt:lpstr>
      <vt:lpstr>個票３!Print_Area</vt:lpstr>
      <vt:lpstr>個票４!Print_Area</vt:lpstr>
      <vt:lpstr>作成方法!Print_Area</vt:lpstr>
      <vt:lpstr>申請書!Print_Area</vt:lpstr>
      <vt:lpstr>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2020-09-11T00:46:09Z</cp:lastPrinted>
  <dcterms:created xsi:type="dcterms:W3CDTF">2020-09-08T10:28:47Z</dcterms:created>
  <dcterms:modified xsi:type="dcterms:W3CDTF">2020-12-06T07:12:28Z</dcterms:modified>
</cp:coreProperties>
</file>